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6e20b903b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56bae85650a94be1"/>
    <x:sheet xmlns:r="http://schemas.openxmlformats.org/officeDocument/2006/relationships" name="SKU_AUDIT" sheetId="2" r:id="R6e85b612393a4f18"/>
    <x:sheet xmlns:r="http://schemas.openxmlformats.org/officeDocument/2006/relationships" name="DASHBOARD" sheetId="3" r:id="R0b5c8614c1ee4c14"/>
    <x:sheet xmlns:r="http://schemas.openxmlformats.org/officeDocument/2006/relationships" name="CONTRACTS" sheetId="4" r:id="Re3ae7b65226147f9"/>
    <x:sheet xmlns:r="http://schemas.openxmlformats.org/officeDocument/2006/relationships" name="TIMELINE" sheetId="5" r:id="Rbccbbbd72c0b4b0d"/>
    <x:sheet xmlns:r="http://schemas.openxmlformats.org/officeDocument/2006/relationships" name="SOURCES" sheetId="6" r:id="R3d7bd18c019c42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₽&quot;;[Red](#,##0 &quot;₽&quot;);-"/>
    <x:numFmt numFmtId="201" formatCode="0.0%;[Red](0.0%);-"/>
    <x:numFmt numFmtId="202" formatCode="#,##0;[Red](#,##0);-"/>
  </x:numFmts>
  <x:fonts count="5">
    <x:font>
      <x:sz val="11"/>
      <x:name val="Carlito"/>
    </x:font>
    <x:font>
      <x:b/>
      <x:sz val="12"/>
      <x:color rgb="FFFFFFFF"/>
      <x:name val="Carlito"/>
    </x:font>
    <x:font>
      <x:i/>
      <x:sz val="10"/>
      <x:color rgb="FF6B6258"/>
      <x:name val="Carlito"/>
    </x:font>
    <x:font>
      <x:b/>
      <x:sz val="11"/>
      <x:color rgb="FF26211D"/>
      <x:name val="Carlito"/>
    </x:font>
    <x:font>
      <x:sz val="11"/>
      <x:color rgb="FF0000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6211D"/>
      </x:patternFill>
    </x:fill>
    <x:fill>
      <x:patternFill patternType="solid">
        <x:fgColor rgb="FFD2AD73"/>
      </x:patternFill>
    </x:fill>
    <x:fill>
      <x:patternFill patternType="solid">
        <x:fgColor rgb="FFFFF8EC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200" fontId="4" fillId="5" borderId="0" xfId="0" applyNumberFormat="1" applyFont="1" applyFill="1" applyBorder="1"/>
    <x:xf numFmtId="200" fontId="4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4" fillId="5" borderId="0" xfId="0" applyNumberFormat="1" applyFont="1" applyFill="1" applyBorder="1"/>
    <x:xf numFmtId="201" fontId="4" fillId="5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4" fillId="5" borderId="0" xfId="0" applyNumberFormat="1" applyFont="1" applyFill="1" applyBorder="1"/>
    <x:xf numFmtId="202" fontId="4" fillId="5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</x:cellXfs>
  <x:cellStyles count="1">
    <x:cellStyle name="Normal" xfId="0"/>
  </x:cellStyles>
  <x:dxfs count="2"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c883a28fe4a78" /><Relationship Type="http://schemas.openxmlformats.org/officeDocument/2006/relationships/theme" Target="/xl/theme/theme1.xml" Id="R5e53215742db4aec" /><Relationship Type="http://schemas.openxmlformats.org/officeDocument/2006/relationships/sharedStrings" Target="/xl/sharedStrings.xml" Id="R2ee6d5b04ec140ca" /><Relationship Type="http://schemas.openxmlformats.org/officeDocument/2006/relationships/worksheet" Target="/xl/worksheets/sheet1.xml" Id="R56bae85650a94be1" /><Relationship Type="http://schemas.openxmlformats.org/officeDocument/2006/relationships/worksheet" Target="/xl/worksheets/sheet2.xml" Id="R6e85b612393a4f18" /><Relationship Type="http://schemas.openxmlformats.org/officeDocument/2006/relationships/worksheet" Target="/xl/worksheets/sheet3.xml" Id="R0b5c8614c1ee4c14" /><Relationship Type="http://schemas.openxmlformats.org/officeDocument/2006/relationships/worksheet" Target="/xl/worksheets/sheet4.xml" Id="Re3ae7b65226147f9" /><Relationship Type="http://schemas.openxmlformats.org/officeDocument/2006/relationships/worksheet" Target="/xl/worksheets/sheet5.xml" Id="Rbccbbbd72c0b4b0d" /><Relationship Type="http://schemas.openxmlformats.org/officeDocument/2006/relationships/worksheet" Target="/xl/worksheets/sheet6.xml" Id="R3d7bd18c019c42f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c2cb585cc84f0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Распределение SKU по риску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SKU</c:v>
          </c:tx>
          <c:cat>
            <c:strRef>
              <c:f>'DASHBOARD'!$D$4:$D$7</c:f>
              <c:strCache>
                <c:ptCount val="0"/>
              </c:strCache>
            </c:strRef>
          </c:cat>
          <c:val>
            <c:numRef>
              <c:f>'DASHBOARD'!$E$4:$E$7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8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c2cb585cc84f0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3512e57e27254ddd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5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4" t="str">
        <x:v>Риск-SKU: готовность продавца и экономика — 2026</x:v>
      </x:c>
      <x:c r="B1" s="4"/>
      <x:c r="C1" s="4"/>
      <x:c r="D1" s="4"/>
      <x:c r="E1" s="4"/>
      <x:c r="F1" s="4"/>
      <x:c r="G1" s="4"/>
      <x:c r="H1" s="4"/>
    </x:row>
    <x:row r="3">
      <x:c r="A3" s="6" t="str">
        <x:v>К статье «Продавец на маркетплейсе — 2026: что проверить до новых правил 1 октября»</x:v>
      </x:c>
      <x:c r="B3" s="6"/>
      <x:c r="C3" s="6"/>
      <x:c r="D3" s="6"/>
      <x:c r="E3" s="6"/>
      <x:c r="F3" s="6"/>
      <x:c r="G3" s="6"/>
      <x:c r="H3" s="6"/>
    </x:row>
    <x:row r="5">
      <x:c r="A5" s="12" t="str">
        <x:v>Как пользоваться</x:v>
      </x:c>
      <x:c r="B5" s="12"/>
      <x:c r="C5" s="12"/>
      <x:c r="D5" s="12"/>
      <x:c r="E5" s="12"/>
      <x:c r="F5" s="12"/>
      <x:c r="G5" s="12"/>
      <x:c r="H5" s="12"/>
    </x:row>
    <x:row r="6">
      <x:c r="A6" t="str">
        <x:v>1</x:v>
      </x:c>
      <x:c r="B6" t="str">
        <x:v>SKU_AUDIT: одна строка = один SKU. Меняйте только жёлтые ячейки.</x:v>
      </x:c>
    </x:row>
    <x:row r="7">
      <x:c r="A7" t="str">
        <x:v>2</x:v>
      </x:c>
      <x:c r="B7" t="str">
        <x:v>Для документов используйте статусы из списка; «Не требуется» ставьте осознанно.</x:v>
      </x:c>
    </x:row>
    <x:row r="8">
      <x:c r="A8" t="str">
        <x:v>3</x:v>
      </x:c>
      <x:c r="B8" t="str">
        <x:v>Модель считает вклад с единицы и месячный вклад, который теряется при остановке карточки.</x:v>
      </x:c>
    </x:row>
    <x:row r="9">
      <x:c r="A9" t="str">
        <x:v>4</x:v>
      </x:c>
      <x:c r="B9" t="str">
        <x:v>Регуляторный риск складывается из статуса документов, маркировки и качества карточки.</x:v>
      </x:c>
    </x:row>
    <x:row r="10">
      <x:c r="A10" t="str">
        <x:v>5</x:v>
      </x:c>
      <x:c r="B10" t="str">
        <x:v>DASHBOARD показывает готовность магазина и сумму вклада под риском.</x:v>
      </x:c>
    </x:row>
    <x:row r="11">
      <x:c r="A11" t="str">
        <x:v>6</x:v>
      </x:c>
      <x:c r="B11" t="str">
        <x:v>CONTRACTS фиксирует договоры, минимальные цены и скидки.</x:v>
      </x:c>
    </x:row>
    <x:row r="12">
      <x:c r="A12" t="str">
        <x:v>7</x:v>
      </x:c>
      <x:c r="B12" t="str">
        <x:v>TIMELINE — календарь до 1 октября.</x:v>
      </x:c>
    </x:row>
    <x:row r="13">
      <x:c r="A13" t="str">
        <x:v>8</x:v>
      </x:c>
      <x:c r="B13" t="str">
        <x:v>Демонстрационные строки замените фактическими данными магазина.</x:v>
      </x:c>
    </x:row>
    <x:row r="16">
      <x:c r="A16" s="16" t="str">
        <x:v>Рабочая модель не заменяет юридическую проверку. Применимость маркировки, госрегистрации и подтверждения соответствия зависит от конкретного товара, кода и способа оборота.</x:v>
      </x:c>
      <x:c r="B16" s="16"/>
      <x:c r="C16" s="16"/>
      <x:c r="D16" s="16"/>
      <x:c r="E16" s="16"/>
      <x:c r="F16" s="16"/>
      <x:c r="G16" s="16"/>
      <x:c r="H16" s="16"/>
    </x:row>
    <x:row r="17">
      <x:c r="A17" s="16"/>
      <x:c r="B17" s="16"/>
      <x:c r="C17" s="16"/>
      <x:c r="D17" s="16"/>
      <x:c r="E17" s="16"/>
      <x:c r="F17" s="16"/>
      <x:c r="G17" s="16"/>
      <x:c r="H17" s="16"/>
    </x:row>
    <x:row r="18">
      <x:c r="A18" s="16"/>
      <x:c r="B18" s="16"/>
      <x:c r="C18" s="16"/>
      <x:c r="D18" s="16"/>
      <x:c r="E18" s="16"/>
      <x:c r="F18" s="16"/>
      <x:c r="G18" s="16"/>
      <x:c r="H18" s="16"/>
    </x:row>
    <x:row r="19">
      <x:c r="A19" s="16"/>
      <x:c r="B19" s="16"/>
      <x:c r="C19" s="16"/>
      <x:c r="D19" s="16"/>
      <x:c r="E19" s="16"/>
      <x:c r="F19" s="16"/>
      <x:c r="G19" s="16"/>
      <x:c r="H19" s="16"/>
    </x:row>
    <x:row r="20">
      <x:c r="A20" s="16"/>
      <x:c r="B20" s="16"/>
      <x:c r="C20" s="16"/>
      <x:c r="D20" s="16"/>
      <x:c r="E20" s="16"/>
      <x:c r="F20" s="16"/>
      <x:c r="G20" s="16"/>
      <x:c r="H20" s="16"/>
    </x:row>
  </x:sheetData>
  <x:mergeCells>
    <x:mergeCell ref="A1:H1"/>
    <x:mergeCell ref="A3:H3"/>
    <x:mergeCell ref="A5:H5"/>
    <x:mergeCell ref="B6:H6"/>
    <x:mergeCell ref="B7:H7"/>
    <x:mergeCell ref="B8:H8"/>
    <x:mergeCell ref="B9:H9"/>
    <x:mergeCell ref="B10:H10"/>
    <x:mergeCell ref="B11:H11"/>
    <x:mergeCell ref="B12:H12"/>
    <x:mergeCell ref="B13:H13"/>
    <x:mergeCell ref="A16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4" hidden="0" customWidth="1"/>
    <x:col min="3" max="3" width="16" hidden="0" customWidth="1"/>
    <x:col min="4" max="4" width="23" hidden="0" customWidth="1"/>
    <x:col min="5" max="5" width="17" hidden="0" customWidth="1"/>
    <x:col min="6" max="6" width="16" hidden="0" customWidth="1"/>
    <x:col min="7" max="7" width="18" hidden="0" customWidth="1"/>
    <x:col min="8" max="8" width="18" hidden="0" customWidth="1"/>
    <x:col min="9" max="9" width="16" hidden="0" customWidth="1"/>
    <x:col min="10" max="10" width="13" hidden="0" customWidth="1"/>
    <x:col min="11" max="11" width="18" hidden="0" customWidth="1"/>
    <x:col min="12" max="12" width="19" hidden="0" customWidth="1"/>
    <x:col min="13" max="13" width="13" hidden="0" customWidth="1"/>
    <x:col min="14" max="14" width="16" hidden="0" customWidth="1"/>
    <x:col min="15" max="15" width="12" hidden="0" customWidth="1"/>
    <x:col min="16" max="16" width="14" hidden="0" customWidth="1"/>
    <x:col min="17" max="17" width="13" hidden="0" customWidth="1"/>
    <x:col min="18" max="18" width="11" hidden="0" customWidth="1"/>
    <x:col min="19" max="19" width="15" hidden="0" customWidth="1"/>
    <x:col min="20" max="20" width="17" hidden="0" customWidth="1"/>
    <x:col min="21" max="21" width="13" hidden="0" customWidth="1"/>
    <x:col min="22" max="22" width="16" hidden="0" customWidth="1"/>
    <x:col min="23" max="23" width="14" hidden="0" customWidth="1"/>
    <x:col min="24" max="24" width="19" hidden="0" customWidth="1"/>
    <x:col min="25" max="25" width="17" hidden="0" customWidth="1"/>
    <x:col min="26" max="26" width="15" hidden="0" customWidth="1"/>
    <x:col min="27" max="27" width="23" hidden="0" customWidth="1"/>
    <x:col min="28" max="28" width="17" hidden="0" customWidth="1"/>
    <x:col min="29" max="29" width="13" hidden="0" customWidth="1"/>
    <x:col min="30" max="30" width="24" hidden="0" customWidth="1"/>
  </x:cols>
  <x:sheetData>
    <x:row r="1" ht="24" customHeight="1">
      <x:c r="A1" s="32" t="str">
        <x:v>SKU-аудит: документы + карточка + экономика</x:v>
      </x:c>
      <x:c r="B1" s="32"/>
      <x:c r="C1" s="32"/>
      <x:c r="D1" s="32"/>
      <x:c r="E1" s="32"/>
      <x:c r="F1" s="32"/>
      <x:c r="G1" s="32"/>
      <x:c r="H1" s="32"/>
      <x:c r="I1" s="32"/>
      <x:c r="J1" s="32"/>
      <x:c r="K1" s="32"/>
      <x:c r="L1" s="32"/>
      <x:c r="M1" s="32"/>
      <x:c r="N1" s="32"/>
      <x:c r="O1" s="32"/>
      <x:c r="P1" s="32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</x:row>
    <x:row r="3">
      <x:c r="A3" s="12" t="str">
        <x:v>SKU</x:v>
      </x:c>
      <x:c r="B3" s="12" t="str">
        <x:v>Товар</x:v>
      </x:c>
      <x:c r="C3" s="12" t="str">
        <x:v>Площадка</x:v>
      </x:c>
      <x:c r="D3" s="12" t="str">
        <x:v>Риск-категория</x:v>
      </x:c>
      <x:c r="E3" s="12" t="str">
        <x:v>ТН ВЭД / ОКПД2</x:v>
      </x:c>
      <x:c r="F3" s="12" t="str">
        <x:v>Старая карточка до 01.10?</x:v>
      </x:c>
      <x:c r="G3" s="12" t="str">
        <x:v>Документ о соответствии?</x:v>
      </x:c>
      <x:c r="H3" s="12" t="str">
        <x:v>Номер документа</x:v>
      </x:c>
      <x:c r="I3" s="12" t="str">
        <x:v>Статус в реестре</x:v>
      </x:c>
      <x:c r="J3" s="12" t="str">
        <x:v>Маркировка?</x:v>
      </x:c>
      <x:c r="K3" s="12" t="str">
        <x:v>Процесс маркировки</x:v>
      </x:c>
      <x:c r="L3" s="12" t="str">
        <x:v>Карточка</x:v>
      </x:c>
      <x:c r="M3" s="12" t="str">
        <x:v>Цена, ₽</x:v>
      </x:c>
      <x:c r="N3" s="12" t="str">
        <x:v>Себестоимость, ₽</x:v>
      </x:c>
      <x:c r="O3" s="12" t="str">
        <x:v>Комиссия</x:v>
      </x:c>
      <x:c r="P3" s="12" t="str">
        <x:v>Логистика, ₽</x:v>
      </x:c>
      <x:c r="Q3" s="12" t="str">
        <x:v>Хранение, ₽</x:v>
      </x:c>
      <x:c r="R3" s="12" t="str">
        <x:v>Реклама</x:v>
      </x:c>
      <x:c r="S3" s="12" t="str">
        <x:v>Скидка за счёт продавца</x:v>
      </x:c>
      <x:c r="T3" s="12" t="str">
        <x:v>Потери на возвратах</x:v>
      </x:c>
      <x:c r="U3" s="12" t="str">
        <x:v>Модельный налог</x:v>
      </x:c>
      <x:c r="V3" s="12" t="str">
        <x:v>Вклад / ед., ₽</x:v>
      </x:c>
      <x:c r="W3" s="12" t="str">
        <x:v>Продажи / мес.</x:v>
      </x:c>
      <x:c r="X3" s="12" t="str">
        <x:v>Вклад под риском / мес., ₽</x:v>
      </x:c>
      <x:c r="Y3" s="12" t="str">
        <x:v>Регуляторный риск, %</x:v>
      </x:c>
      <x:c r="Z3" s="12" t="str">
        <x:v>Приоритет, ₽</x:v>
      </x:c>
      <x:c r="AA3" s="12" t="str">
        <x:v>Действие</x:v>
      </x:c>
      <x:c r="AB3" s="12" t="str">
        <x:v>Ответственный</x:v>
      </x:c>
      <x:c r="AC3" s="12" t="str">
        <x:v>Дедлайн</x:v>
      </x:c>
      <x:c r="AD3" s="12" t="str">
        <x:v>Комментарий</x:v>
      </x:c>
    </x:row>
    <x:row r="4">
      <x:c r="A4" s="20" t="str">
        <x:v>SKU-001</x:v>
      </x:c>
      <x:c r="B4" s="20" t="str">
        <x:v>Футболка базовая</x:v>
      </x:c>
      <x:c r="C4" s="20" t="str">
        <x:v>Маркетплейс A</x:v>
      </x:c>
      <x:c r="D4" s="20" t="str">
        <x:v>Маркировка</x:v>
      </x:c>
      <x:c r="E4" s="20" t="str">
        <x:v>6109100000</x:v>
      </x:c>
      <x:c r="F4" s="20" t="str">
        <x:v>Да</x:v>
      </x:c>
      <x:c r="G4" s="20" t="str">
        <x:v>Да</x:v>
      </x:c>
      <x:c r="H4" s="20" t="str">
        <x:v>DECL-001</x:v>
      </x:c>
      <x:c r="I4" s="20" t="str">
        <x:v>Действует</x:v>
      </x:c>
      <x:c r="J4" s="20" t="str">
        <x:v>Да</x:v>
      </x:c>
      <x:c r="K4" s="20" t="str">
        <x:v>Готово</x:v>
      </x:c>
      <x:c r="L4" s="20" t="str">
        <x:v>Готово</x:v>
      </x:c>
      <x:c r="M4" s="22" t="n">
        <x:v>1490</x:v>
      </x:c>
      <x:c r="N4" s="22" t="n">
        <x:v>650</x:v>
      </x:c>
      <x:c r="O4" s="26" t="n">
        <x:v>0.19</x:v>
      </x:c>
      <x:c r="P4" s="22" t="n">
        <x:v>90</x:v>
      </x:c>
      <x:c r="Q4" s="22" t="n">
        <x:v>20</x:v>
      </x:c>
      <x:c r="R4" s="26" t="n">
        <x:v>0.08</x:v>
      </x:c>
      <x:c r="S4" s="26" t="n">
        <x:v>0</x:v>
      </x:c>
      <x:c r="T4" s="26" t="n">
        <x:v>0.04</x:v>
      </x:c>
      <x:c r="U4" s="26" t="n">
        <x:v>0.06</x:v>
      </x:c>
      <x:c r="V4" s="24" t="n">
        <x:f>IF(A4="",0,M4-N4-M4*O4-P4-Q4-M4*R4-M4*S4-M4*T4-M4*U4)</x:f>
        <x:v>178.7</x:v>
      </x:c>
      <x:c r="W4" s="30" t="n">
        <x:v>120</x:v>
      </x:c>
      <x:c r="X4" s="24" t="n">
        <x:f>IF(A4="",0,V4*W4)</x:f>
        <x:v>21444</x:v>
      </x:c>
      <x:c r="Y4" s="28" t="n">
        <x:f>IF(A4="",0,MIN(1,IF(I4="Отсутствует",0.45,IF(I4="Архивный",0.4,IF(I4="Приостановлен",0.45,0)))+IF(K4="Пробел",0.3,0)+IF(L4="Требует исправления",0.25,0)+IF(G4="Да",IF(H4="",0.2,0),0)))</x:f>
        <x:v>0</x:v>
      </x:c>
      <x:c r="Z4" s="24" t="n">
        <x:f>IF(A4="",0,ABS(X4)*Y4)</x:f>
        <x:v>0</x:v>
      </x:c>
      <x:c r="AA4" s="20" t="str">
        <x:v>Проверить повторно</x:v>
      </x:c>
      <x:c r="AB4" s="20" t="str">
        <x:v>Иван</x:v>
      </x:c>
      <x:c r="AC4" s="20" t="str">
        <x:v>2026-09-10</x:v>
      </x:c>
      <x:c r="AD4" s="20" t="str">
        <x:v>Демо</x:v>
      </x:c>
    </x:row>
    <x:row r="5">
      <x:c r="A5" s="20" t="str">
        <x:v>SKU-002</x:v>
      </x:c>
      <x:c r="B5" s="20" t="str">
        <x:v>Детский товар</x:v>
      </x:c>
      <x:c r="C5" s="20" t="str">
        <x:v>Маркетплейс A</x:v>
      </x:c>
      <x:c r="D5" s="20" t="str">
        <x:v>Соответствие</x:v>
      </x:c>
      <x:c r="E5" s="20" t="str">
        <x:v>9503000000</x:v>
      </x:c>
      <x:c r="F5" s="20" t="str">
        <x:v>Да</x:v>
      </x:c>
      <x:c r="G5" s="20" t="str">
        <x:v>Да</x:v>
      </x:c>
      <x:c r="H5" s="20" t="str">
        <x:v>DECL-002</x:v>
      </x:c>
      <x:c r="I5" s="20" t="str">
        <x:v>Архивный</x:v>
      </x:c>
      <x:c r="J5" s="20" t="str">
        <x:v>Нет</x:v>
      </x:c>
      <x:c r="K5" s="20" t="str">
        <x:v>Не требуется</x:v>
      </x:c>
      <x:c r="L5" s="20" t="str">
        <x:v>Требует исправления</x:v>
      </x:c>
      <x:c r="M5" s="22" t="n">
        <x:v>2190</x:v>
      </x:c>
      <x:c r="N5" s="22" t="n">
        <x:v>1000</x:v>
      </x:c>
      <x:c r="O5" s="26" t="n">
        <x:v>0.2</x:v>
      </x:c>
      <x:c r="P5" s="22" t="n">
        <x:v>120</x:v>
      </x:c>
      <x:c r="Q5" s="22" t="n">
        <x:v>30</x:v>
      </x:c>
      <x:c r="R5" s="26" t="n">
        <x:v>0.1</x:v>
      </x:c>
      <x:c r="S5" s="26" t="n">
        <x:v>0.05</x:v>
      </x:c>
      <x:c r="T5" s="26" t="n">
        <x:v>0.05</x:v>
      </x:c>
      <x:c r="U5" s="26" t="n">
        <x:v>0.06</x:v>
      </x:c>
      <x:c r="V5" s="24" t="n">
        <x:f>IF(A5="",0,M5-N5-M5*O5-P5-Q5-M5*R5-M5*S5-M5*T5-M5*U5)</x:f>
        <x:v>32.599999999999994</x:v>
      </x:c>
      <x:c r="W5" s="30" t="n">
        <x:v>55</x:v>
      </x:c>
      <x:c r="X5" s="24" t="n">
        <x:f>IF(A5="",0,V5*W5)</x:f>
        <x:v>1792.9999999999998</x:v>
      </x:c>
      <x:c r="Y5" s="28" t="n">
        <x:f>IF(A5="",0,MIN(1,IF(I5="Отсутствует",0.45,IF(I5="Архивный",0.4,IF(I5="Приостановлен",0.45,0)))+IF(K5="Пробел",0.3,0)+IF(L5="Требует исправления",0.25,0)+IF(G5="Да",IF(H5="",0.2,0),0)))</x:f>
        <x:v>0.65</x:v>
      </x:c>
      <x:c r="Z5" s="24" t="n">
        <x:f>IF(A5="",0,ABS(X5)*Y5)</x:f>
        <x:v>1165.4499999999998</x:v>
      </x:c>
      <x:c r="AA5" s="20" t="str">
        <x:v>Обновить документ</x:v>
      </x:c>
      <x:c r="AB5" s="20" t="str">
        <x:v>Анна</x:v>
      </x:c>
      <x:c r="AC5" s="20" t="str">
        <x:v>2026-09-05</x:v>
      </x:c>
      <x:c r="AD5" s="20" t="str">
        <x:v>Демо</x:v>
      </x:c>
    </x:row>
    <x:row r="6">
      <x:c r="A6" s="20" t="str">
        <x:v>SKU-003</x:v>
      </x:c>
      <x:c r="B6" s="20" t="str">
        <x:v>БАД</x:v>
      </x:c>
      <x:c r="C6" s="20" t="str">
        <x:v>Маркетплейс B</x:v>
      </x:c>
      <x:c r="D6" s="20" t="str">
        <x:v>Госрегистрация / БАД</x:v>
      </x:c>
      <x:c r="E6" s="20" t="str">
        <x:v>2106909808</x:v>
      </x:c>
      <x:c r="F6" s="20" t="str">
        <x:v>Нет</x:v>
      </x:c>
      <x:c r="G6" s="20" t="str">
        <x:v>Да</x:v>
      </x:c>
      <x:c r="H6" s="20" t="str">
        <x:v>SGR-003</x:v>
      </x:c>
      <x:c r="I6" s="20" t="str">
        <x:v>Отсутствует</x:v>
      </x:c>
      <x:c r="J6" s="20" t="str">
        <x:v>Да</x:v>
      </x:c>
      <x:c r="K6" s="20" t="str">
        <x:v>Пробел</x:v>
      </x:c>
      <x:c r="L6" s="20" t="str">
        <x:v>Требует исправления</x:v>
      </x:c>
      <x:c r="M6" s="22" t="n">
        <x:v>990</x:v>
      </x:c>
      <x:c r="N6" s="22" t="n">
        <x:v>360</x:v>
      </x:c>
      <x:c r="O6" s="26" t="n">
        <x:v>0.21</x:v>
      </x:c>
      <x:c r="P6" s="22" t="n">
        <x:v>80</x:v>
      </x:c>
      <x:c r="Q6" s="22" t="n">
        <x:v>15</x:v>
      </x:c>
      <x:c r="R6" s="26" t="n">
        <x:v>0.12</x:v>
      </x:c>
      <x:c r="S6" s="26" t="n">
        <x:v>0</x:v>
      </x:c>
      <x:c r="T6" s="26" t="n">
        <x:v>0.03</x:v>
      </x:c>
      <x:c r="U6" s="26" t="n">
        <x:v>0.06</x:v>
      </x:c>
      <x:c r="V6" s="24" t="n">
        <x:f>IF(A6="",0,M6-N6-M6*O6-P6-Q6-M6*R6-M6*S6-M6*T6-M6*U6)</x:f>
        <x:v>119.20000000000002</x:v>
      </x:c>
      <x:c r="W6" s="30" t="n">
        <x:v>300</x:v>
      </x:c>
      <x:c r="X6" s="24" t="n">
        <x:f>IF(A6="",0,V6*W6)</x:f>
        <x:v>35760.00000000001</x:v>
      </x:c>
      <x:c r="Y6" s="28" t="n">
        <x:f>IF(A6="",0,MIN(1,IF(I6="Отсутствует",0.45,IF(I6="Архивный",0.4,IF(I6="Приостановлен",0.45,0)))+IF(K6="Пробел",0.3,0)+IF(L6="Требует исправления",0.25,0)+IF(G6="Да",IF(H6="",0.2,0),0)))</x:f>
        <x:v>1</x:v>
      </x:c>
      <x:c r="Z6" s="24" t="n">
        <x:f>IF(A6="",0,ABS(X6)*Y6)</x:f>
        <x:v>35760.00000000001</x:v>
      </x:c>
      <x:c r="AA6" s="20" t="str">
        <x:v>Приостановить до проверки</x:v>
      </x:c>
      <x:c r="AB6" s="20" t="str">
        <x:v>Анна</x:v>
      </x:c>
      <x:c r="AC6" s="20" t="str">
        <x:v>2026-08-31</x:v>
      </x:c>
      <x:c r="AD6" s="20" t="str">
        <x:v>Демо</x:v>
      </x:c>
    </x:row>
    <x:row r="7">
      <x:c r="A7" s="20" t="str">
        <x:v>SKU-004</x:v>
      </x:c>
      <x:c r="B7" s="20" t="str">
        <x:v>Аксессуар</x:v>
      </x:c>
      <x:c r="C7" s="20" t="str">
        <x:v>Маркетплейс B</x:v>
      </x:c>
      <x:c r="D7" s="20" t="str">
        <x:v>Обычная</x:v>
      </x:c>
      <x:c r="E7" s="20" t="str">
        <x:v>3926909709</x:v>
      </x:c>
      <x:c r="F7" s="20" t="str">
        <x:v>Нет</x:v>
      </x:c>
      <x:c r="G7" s="20" t="str">
        <x:v>Нет</x:v>
      </x:c>
      <x:c r="H7" s="20" t="str"/>
      <x:c r="I7" s="20" t="str">
        <x:v>Не требуется</x:v>
      </x:c>
      <x:c r="J7" s="20" t="str">
        <x:v>Нет</x:v>
      </x:c>
      <x:c r="K7" s="20" t="str">
        <x:v>Не требуется</x:v>
      </x:c>
      <x:c r="L7" s="20" t="str">
        <x:v>Готово</x:v>
      </x:c>
      <x:c r="M7" s="22" t="n">
        <x:v>790</x:v>
      </x:c>
      <x:c r="N7" s="22" t="n">
        <x:v>250</x:v>
      </x:c>
      <x:c r="O7" s="26" t="n">
        <x:v>0.18</x:v>
      </x:c>
      <x:c r="P7" s="22" t="n">
        <x:v>70</x:v>
      </x:c>
      <x:c r="Q7" s="22" t="n">
        <x:v>10</x:v>
      </x:c>
      <x:c r="R7" s="26" t="n">
        <x:v>0.06</x:v>
      </x:c>
      <x:c r="S7" s="26" t="n">
        <x:v>0</x:v>
      </x:c>
      <x:c r="T7" s="26" t="n">
        <x:v>0.03</x:v>
      </x:c>
      <x:c r="U7" s="26" t="n">
        <x:v>0.06</x:v>
      </x:c>
      <x:c r="V7" s="24" t="n">
        <x:f>IF(A7="",0,M7-N7-M7*O7-P7-Q7-M7*R7-M7*S7-M7*T7-M7*U7)</x:f>
        <x:v>199.30000000000004</x:v>
      </x:c>
      <x:c r="W7" s="30" t="n">
        <x:v>180</x:v>
      </x:c>
      <x:c r="X7" s="24" t="n">
        <x:f>IF(A7="",0,V7*W7)</x:f>
        <x:v>35874.00000000001</x:v>
      </x:c>
      <x:c r="Y7" s="28" t="n">
        <x:f>IF(A7="",0,MIN(1,IF(I7="Отсутствует",0.45,IF(I7="Архивный",0.4,IF(I7="Приостановлен",0.45,0)))+IF(K7="Пробел",0.3,0)+IF(L7="Требует исправления",0.25,0)+IF(G7="Да",IF(H7="",0.2,0),0)))</x:f>
        <x:v>0</x:v>
      </x:c>
      <x:c r="Z7" s="24" t="n">
        <x:f>IF(A7="",0,ABS(X7)*Y7)</x:f>
        <x:v>0</x:v>
      </x:c>
      <x:c r="AA7" s="20" t="str">
        <x:v>Без срочных действий</x:v>
      </x:c>
      <x:c r="AB7" s="20" t="str">
        <x:v>Иван</x:v>
      </x:c>
      <x:c r="AC7" s="20" t="str">
        <x:v>2026-09-25</x:v>
      </x:c>
      <x:c r="AD7" s="20" t="str">
        <x:v>Демо</x:v>
      </x:c>
    </x:row>
    <x:row r="8">
      <x:c r="A8" s="20"/>
      <x:c r="B8" s="20"/>
      <x:c r="C8" s="20"/>
      <x:c r="D8" s="20"/>
      <x:c r="E8" s="20"/>
      <x:c r="F8" s="20"/>
      <x:c r="G8" s="20"/>
      <x:c r="H8" s="20"/>
      <x:c r="I8" s="20"/>
      <x:c r="J8" s="20"/>
      <x:c r="K8" s="20"/>
      <x:c r="L8" s="20"/>
      <x:c r="M8" s="22"/>
      <x:c r="N8" s="22"/>
      <x:c r="O8" s="26"/>
      <x:c r="P8" s="22"/>
      <x:c r="Q8" s="22"/>
      <x:c r="R8" s="26"/>
      <x:c r="S8" s="26"/>
      <x:c r="T8" s="26"/>
      <x:c r="U8" s="26"/>
      <x:c r="V8" s="24" t="n">
        <x:f>IF(A8="",0,M8-N8-M8*O8-P8-Q8-M8*R8-M8*S8-M8*T8-M8*U8)</x:f>
        <x:v>0</x:v>
      </x:c>
      <x:c r="W8" s="30"/>
      <x:c r="X8" s="24" t="n">
        <x:f>IF(A8="",0,V8*W8)</x:f>
        <x:v>0</x:v>
      </x:c>
      <x:c r="Y8" s="28" t="n">
        <x:f>IF(A8="",0,MIN(1,IF(I8="Отсутствует",0.45,IF(I8="Архивный",0.4,IF(I8="Приостановлен",0.45,0)))+IF(K8="Пробел",0.3,0)+IF(L8="Требует исправления",0.25,0)+IF(G8="Да",IF(H8="",0.2,0),0)))</x:f>
        <x:v>0</x:v>
      </x:c>
      <x:c r="Z8" s="24" t="n">
        <x:f>IF(A8="",0,ABS(X8)*Y8)</x:f>
        <x:v>0</x:v>
      </x:c>
      <x:c r="AA8" s="20"/>
      <x:c r="AB8" s="20"/>
      <x:c r="AC8" s="20"/>
      <x:c r="AD8" s="20"/>
    </x:row>
    <x:row r="9">
      <x:c r="A9" s="20"/>
      <x:c r="B9" s="20"/>
      <x:c r="C9" s="20"/>
      <x:c r="D9" s="20"/>
      <x:c r="E9" s="20"/>
      <x:c r="F9" s="20"/>
      <x:c r="G9" s="20"/>
      <x:c r="H9" s="20"/>
      <x:c r="I9" s="20"/>
      <x:c r="J9" s="20"/>
      <x:c r="K9" s="20"/>
      <x:c r="L9" s="20"/>
      <x:c r="M9" s="22"/>
      <x:c r="N9" s="22"/>
      <x:c r="O9" s="26"/>
      <x:c r="P9" s="22"/>
      <x:c r="Q9" s="22"/>
      <x:c r="R9" s="26"/>
      <x:c r="S9" s="26"/>
      <x:c r="T9" s="26"/>
      <x:c r="U9" s="26"/>
      <x:c r="V9" s="24" t="n">
        <x:f>IF(A9="",0,M9-N9-M9*O9-P9-Q9-M9*R9-M9*S9-M9*T9-M9*U9)</x:f>
        <x:v>0</x:v>
      </x:c>
      <x:c r="W9" s="30"/>
      <x:c r="X9" s="24" t="n">
        <x:f>IF(A9="",0,V9*W9)</x:f>
        <x:v>0</x:v>
      </x:c>
      <x:c r="Y9" s="28" t="n">
        <x:f>IF(A9="",0,MIN(1,IF(I9="Отсутствует",0.45,IF(I9="Архивный",0.4,IF(I9="Приостановлен",0.45,0)))+IF(K9="Пробел",0.3,0)+IF(L9="Требует исправления",0.25,0)+IF(G9="Да",IF(H9="",0.2,0),0)))</x:f>
        <x:v>0</x:v>
      </x:c>
      <x:c r="Z9" s="24" t="n">
        <x:f>IF(A9="",0,ABS(X9)*Y9)</x:f>
        <x:v>0</x:v>
      </x:c>
      <x:c r="AA9" s="20"/>
      <x:c r="AB9" s="20"/>
      <x:c r="AC9" s="20"/>
      <x:c r="AD9" s="20"/>
    </x:row>
    <x:row r="10">
      <x:c r="A10" s="20"/>
      <x:c r="B10" s="20"/>
      <x:c r="C10" s="20"/>
      <x:c r="D10" s="20"/>
      <x:c r="E10" s="20"/>
      <x:c r="F10" s="20"/>
      <x:c r="G10" s="20"/>
      <x:c r="H10" s="20"/>
      <x:c r="I10" s="20"/>
      <x:c r="J10" s="20"/>
      <x:c r="K10" s="20"/>
      <x:c r="L10" s="20"/>
      <x:c r="M10" s="22"/>
      <x:c r="N10" s="22"/>
      <x:c r="O10" s="26"/>
      <x:c r="P10" s="22"/>
      <x:c r="Q10" s="22"/>
      <x:c r="R10" s="26"/>
      <x:c r="S10" s="26"/>
      <x:c r="T10" s="26"/>
      <x:c r="U10" s="26"/>
      <x:c r="V10" s="24" t="n">
        <x:f>IF(A10="",0,M10-N10-M10*O10-P10-Q10-M10*R10-M10*S10-M10*T10-M10*U10)</x:f>
        <x:v>0</x:v>
      </x:c>
      <x:c r="W10" s="30"/>
      <x:c r="X10" s="24" t="n">
        <x:f>IF(A10="",0,V10*W10)</x:f>
        <x:v>0</x:v>
      </x:c>
      <x:c r="Y10" s="28" t="n">
        <x:f>IF(A10="",0,MIN(1,IF(I10="Отсутствует",0.45,IF(I10="Архивный",0.4,IF(I10="Приостановлен",0.45,0)))+IF(K10="Пробел",0.3,0)+IF(L10="Требует исправления",0.25,0)+IF(G10="Да",IF(H10="",0.2,0),0)))</x:f>
        <x:v>0</x:v>
      </x:c>
      <x:c r="Z10" s="24" t="n">
        <x:f>IF(A10="",0,ABS(X10)*Y10)</x:f>
        <x:v>0</x:v>
      </x:c>
      <x:c r="AA10" s="20"/>
      <x:c r="AB10" s="20"/>
      <x:c r="AC10" s="20"/>
      <x:c r="AD10" s="20"/>
    </x:row>
    <x:row r="11">
      <x:c r="A11" s="20"/>
      <x:c r="B11" s="20"/>
      <x:c r="C11" s="20"/>
      <x:c r="D11" s="20"/>
      <x:c r="E11" s="20"/>
      <x:c r="F11" s="20"/>
      <x:c r="G11" s="20"/>
      <x:c r="H11" s="20"/>
      <x:c r="I11" s="20"/>
      <x:c r="J11" s="20"/>
      <x:c r="K11" s="20"/>
      <x:c r="L11" s="20"/>
      <x:c r="M11" s="22"/>
      <x:c r="N11" s="22"/>
      <x:c r="O11" s="26"/>
      <x:c r="P11" s="22"/>
      <x:c r="Q11" s="22"/>
      <x:c r="R11" s="26"/>
      <x:c r="S11" s="26"/>
      <x:c r="T11" s="26"/>
      <x:c r="U11" s="26"/>
      <x:c r="V11" s="24" t="n">
        <x:f>IF(A11="",0,M11-N11-M11*O11-P11-Q11-M11*R11-M11*S11-M11*T11-M11*U11)</x:f>
        <x:v>0</x:v>
      </x:c>
      <x:c r="W11" s="30"/>
      <x:c r="X11" s="24" t="n">
        <x:f>IF(A11="",0,V11*W11)</x:f>
        <x:v>0</x:v>
      </x:c>
      <x:c r="Y11" s="28" t="n">
        <x:f>IF(A11="",0,MIN(1,IF(I11="Отсутствует",0.45,IF(I11="Архивный",0.4,IF(I11="Приостановлен",0.45,0)))+IF(K11="Пробел",0.3,0)+IF(L11="Требует исправления",0.25,0)+IF(G11="Да",IF(H11="",0.2,0),0)))</x:f>
        <x:v>0</x:v>
      </x:c>
      <x:c r="Z11" s="24" t="n">
        <x:f>IF(A11="",0,ABS(X11)*Y11)</x:f>
        <x:v>0</x:v>
      </x:c>
      <x:c r="AA11" s="20"/>
      <x:c r="AB11" s="20"/>
      <x:c r="AC11" s="20"/>
      <x:c r="AD11" s="20"/>
    </x:row>
    <x:row r="12">
      <x:c r="A12" s="20"/>
      <x:c r="B12" s="20"/>
      <x:c r="C12" s="20"/>
      <x:c r="D12" s="20"/>
      <x:c r="E12" s="20"/>
      <x:c r="F12" s="20"/>
      <x:c r="G12" s="20"/>
      <x:c r="H12" s="20"/>
      <x:c r="I12" s="20"/>
      <x:c r="J12" s="20"/>
      <x:c r="K12" s="20"/>
      <x:c r="L12" s="20"/>
      <x:c r="M12" s="22"/>
      <x:c r="N12" s="22"/>
      <x:c r="O12" s="26"/>
      <x:c r="P12" s="22"/>
      <x:c r="Q12" s="22"/>
      <x:c r="R12" s="26"/>
      <x:c r="S12" s="26"/>
      <x:c r="T12" s="26"/>
      <x:c r="U12" s="26"/>
      <x:c r="V12" s="24" t="n">
        <x:f>IF(A12="",0,M12-N12-M12*O12-P12-Q12-M12*R12-M12*S12-M12*T12-M12*U12)</x:f>
        <x:v>0</x:v>
      </x:c>
      <x:c r="W12" s="30"/>
      <x:c r="X12" s="24" t="n">
        <x:f>IF(A12="",0,V12*W12)</x:f>
        <x:v>0</x:v>
      </x:c>
      <x:c r="Y12" s="28" t="n">
        <x:f>IF(A12="",0,MIN(1,IF(I12="Отсутствует",0.45,IF(I12="Архивный",0.4,IF(I12="Приостановлен",0.45,0)))+IF(K12="Пробел",0.3,0)+IF(L12="Требует исправления",0.25,0)+IF(G12="Да",IF(H12="",0.2,0),0)))</x:f>
        <x:v>0</x:v>
      </x:c>
      <x:c r="Z12" s="24" t="n">
        <x:f>IF(A12="",0,ABS(X12)*Y12)</x:f>
        <x:v>0</x:v>
      </x:c>
      <x:c r="AA12" s="20"/>
      <x:c r="AB12" s="20"/>
      <x:c r="AC12" s="20"/>
      <x:c r="AD12" s="20"/>
    </x:row>
    <x:row r="13">
      <x:c r="A13" s="20"/>
      <x:c r="B13" s="20"/>
      <x:c r="C13" s="20"/>
      <x:c r="D13" s="20"/>
      <x:c r="E13" s="20"/>
      <x:c r="F13" s="20"/>
      <x:c r="G13" s="20"/>
      <x:c r="H13" s="20"/>
      <x:c r="I13" s="20"/>
      <x:c r="J13" s="20"/>
      <x:c r="K13" s="20"/>
      <x:c r="L13" s="20"/>
      <x:c r="M13" s="22"/>
      <x:c r="N13" s="22"/>
      <x:c r="O13" s="26"/>
      <x:c r="P13" s="22"/>
      <x:c r="Q13" s="22"/>
      <x:c r="R13" s="26"/>
      <x:c r="S13" s="26"/>
      <x:c r="T13" s="26"/>
      <x:c r="U13" s="26"/>
      <x:c r="V13" s="24" t="n">
        <x:f>IF(A13="",0,M13-N13-M13*O13-P13-Q13-M13*R13-M13*S13-M13*T13-M13*U13)</x:f>
        <x:v>0</x:v>
      </x:c>
      <x:c r="W13" s="30"/>
      <x:c r="X13" s="24" t="n">
        <x:f>IF(A13="",0,V13*W13)</x:f>
        <x:v>0</x:v>
      </x:c>
      <x:c r="Y13" s="28" t="n">
        <x:f>IF(A13="",0,MIN(1,IF(I13="Отсутствует",0.45,IF(I13="Архивный",0.4,IF(I13="Приостановлен",0.45,0)))+IF(K13="Пробел",0.3,0)+IF(L13="Требует исправления",0.25,0)+IF(G13="Да",IF(H13="",0.2,0),0)))</x:f>
        <x:v>0</x:v>
      </x:c>
      <x:c r="Z13" s="24" t="n">
        <x:f>IF(A13="",0,ABS(X13)*Y13)</x:f>
        <x:v>0</x:v>
      </x:c>
      <x:c r="AA13" s="20"/>
      <x:c r="AB13" s="20"/>
      <x:c r="AC13" s="20"/>
      <x:c r="AD13" s="20"/>
    </x:row>
    <x:row r="14">
      <x:c r="A14" s="20"/>
      <x:c r="B14" s="20"/>
      <x:c r="C14" s="20"/>
      <x:c r="D14" s="20"/>
      <x:c r="E14" s="20"/>
      <x:c r="F14" s="20"/>
      <x:c r="G14" s="20"/>
      <x:c r="H14" s="20"/>
      <x:c r="I14" s="20"/>
      <x:c r="J14" s="20"/>
      <x:c r="K14" s="20"/>
      <x:c r="L14" s="20"/>
      <x:c r="M14" s="22"/>
      <x:c r="N14" s="22"/>
      <x:c r="O14" s="26"/>
      <x:c r="P14" s="22"/>
      <x:c r="Q14" s="22"/>
      <x:c r="R14" s="26"/>
      <x:c r="S14" s="26"/>
      <x:c r="T14" s="26"/>
      <x:c r="U14" s="26"/>
      <x:c r="V14" s="24" t="n">
        <x:f>IF(A14="",0,M14-N14-M14*O14-P14-Q14-M14*R14-M14*S14-M14*T14-M14*U14)</x:f>
        <x:v>0</x:v>
      </x:c>
      <x:c r="W14" s="30"/>
      <x:c r="X14" s="24" t="n">
        <x:f>IF(A14="",0,V14*W14)</x:f>
        <x:v>0</x:v>
      </x:c>
      <x:c r="Y14" s="28" t="n">
        <x:f>IF(A14="",0,MIN(1,IF(I14="Отсутствует",0.45,IF(I14="Архивный",0.4,IF(I14="Приостановлен",0.45,0)))+IF(K14="Пробел",0.3,0)+IF(L14="Требует исправления",0.25,0)+IF(G14="Да",IF(H14="",0.2,0),0)))</x:f>
        <x:v>0</x:v>
      </x:c>
      <x:c r="Z14" s="24" t="n">
        <x:f>IF(A14="",0,ABS(X14)*Y14)</x:f>
        <x:v>0</x:v>
      </x:c>
      <x:c r="AA14" s="20"/>
      <x:c r="AB14" s="20"/>
      <x:c r="AC14" s="20"/>
      <x:c r="AD14" s="20"/>
    </x:row>
    <x:row r="15">
      <x:c r="A15" s="20"/>
      <x:c r="B15" s="20"/>
      <x:c r="C15" s="20"/>
      <x:c r="D15" s="20"/>
      <x:c r="E15" s="20"/>
      <x:c r="F15" s="20"/>
      <x:c r="G15" s="20"/>
      <x:c r="H15" s="20"/>
      <x:c r="I15" s="20"/>
      <x:c r="J15" s="20"/>
      <x:c r="K15" s="20"/>
      <x:c r="L15" s="20"/>
      <x:c r="M15" s="22"/>
      <x:c r="N15" s="22"/>
      <x:c r="O15" s="26"/>
      <x:c r="P15" s="22"/>
      <x:c r="Q15" s="22"/>
      <x:c r="R15" s="26"/>
      <x:c r="S15" s="26"/>
      <x:c r="T15" s="26"/>
      <x:c r="U15" s="26"/>
      <x:c r="V15" s="24" t="n">
        <x:f>IF(A15="",0,M15-N15-M15*O15-P15-Q15-M15*R15-M15*S15-M15*T15-M15*U15)</x:f>
        <x:v>0</x:v>
      </x:c>
      <x:c r="W15" s="30"/>
      <x:c r="X15" s="24" t="n">
        <x:f>IF(A15="",0,V15*W15)</x:f>
        <x:v>0</x:v>
      </x:c>
      <x:c r="Y15" s="28" t="n">
        <x:f>IF(A15="",0,MIN(1,IF(I15="Отсутствует",0.45,IF(I15="Архивный",0.4,IF(I15="Приостановлен",0.45,0)))+IF(K15="Пробел",0.3,0)+IF(L15="Требует исправления",0.25,0)+IF(G15="Да",IF(H15="",0.2,0),0)))</x:f>
        <x:v>0</x:v>
      </x:c>
      <x:c r="Z15" s="24" t="n">
        <x:f>IF(A15="",0,ABS(X15)*Y15)</x:f>
        <x:v>0</x:v>
      </x:c>
      <x:c r="AA15" s="20"/>
      <x:c r="AB15" s="20"/>
      <x:c r="AC15" s="20"/>
      <x:c r="AD15" s="20"/>
    </x:row>
    <x:row r="16">
      <x:c r="A16" s="20"/>
      <x:c r="B16" s="20"/>
      <x:c r="C16" s="20"/>
      <x:c r="D16" s="20"/>
      <x:c r="E16" s="20"/>
      <x:c r="F16" s="20"/>
      <x:c r="G16" s="20"/>
      <x:c r="H16" s="20"/>
      <x:c r="I16" s="20"/>
      <x:c r="J16" s="20"/>
      <x:c r="K16" s="20"/>
      <x:c r="L16" s="20"/>
      <x:c r="M16" s="22"/>
      <x:c r="N16" s="22"/>
      <x:c r="O16" s="26"/>
      <x:c r="P16" s="22"/>
      <x:c r="Q16" s="22"/>
      <x:c r="R16" s="26"/>
      <x:c r="S16" s="26"/>
      <x:c r="T16" s="26"/>
      <x:c r="U16" s="26"/>
      <x:c r="V16" s="24" t="n">
        <x:f>IF(A16="",0,M16-N16-M16*O16-P16-Q16-M16*R16-M16*S16-M16*T16-M16*U16)</x:f>
        <x:v>0</x:v>
      </x:c>
      <x:c r="W16" s="30"/>
      <x:c r="X16" s="24" t="n">
        <x:f>IF(A16="",0,V16*W16)</x:f>
        <x:v>0</x:v>
      </x:c>
      <x:c r="Y16" s="28" t="n">
        <x:f>IF(A16="",0,MIN(1,IF(I16="Отсутствует",0.45,IF(I16="Архивный",0.4,IF(I16="Приостановлен",0.45,0)))+IF(K16="Пробел",0.3,0)+IF(L16="Требует исправления",0.25,0)+IF(G16="Да",IF(H16="",0.2,0),0)))</x:f>
        <x:v>0</x:v>
      </x:c>
      <x:c r="Z16" s="24" t="n">
        <x:f>IF(A16="",0,ABS(X16)*Y16)</x:f>
        <x:v>0</x:v>
      </x:c>
      <x:c r="AA16" s="20"/>
      <x:c r="AB16" s="20"/>
      <x:c r="AC16" s="20"/>
      <x:c r="AD16" s="20"/>
    </x:row>
    <x:row r="17">
      <x:c r="A17" s="20"/>
      <x:c r="B17" s="20"/>
      <x:c r="C17" s="20"/>
      <x:c r="D17" s="20"/>
      <x:c r="E17" s="20"/>
      <x:c r="F17" s="20"/>
      <x:c r="G17" s="20"/>
      <x:c r="H17" s="20"/>
      <x:c r="I17" s="20"/>
      <x:c r="J17" s="20"/>
      <x:c r="K17" s="20"/>
      <x:c r="L17" s="20"/>
      <x:c r="M17" s="22"/>
      <x:c r="N17" s="22"/>
      <x:c r="O17" s="26"/>
      <x:c r="P17" s="22"/>
      <x:c r="Q17" s="22"/>
      <x:c r="R17" s="26"/>
      <x:c r="S17" s="26"/>
      <x:c r="T17" s="26"/>
      <x:c r="U17" s="26"/>
      <x:c r="V17" s="24" t="n">
        <x:f>IF(A17="",0,M17-N17-M17*O17-P17-Q17-M17*R17-M17*S17-M17*T17-M17*U17)</x:f>
        <x:v>0</x:v>
      </x:c>
      <x:c r="W17" s="30"/>
      <x:c r="X17" s="24" t="n">
        <x:f>IF(A17="",0,V17*W17)</x:f>
        <x:v>0</x:v>
      </x:c>
      <x:c r="Y17" s="28" t="n">
        <x:f>IF(A17="",0,MIN(1,IF(I17="Отсутствует",0.45,IF(I17="Архивный",0.4,IF(I17="Приостановлен",0.45,0)))+IF(K17="Пробел",0.3,0)+IF(L17="Требует исправления",0.25,0)+IF(G17="Да",IF(H17="",0.2,0),0)))</x:f>
        <x:v>0</x:v>
      </x:c>
      <x:c r="Z17" s="24" t="n">
        <x:f>IF(A17="",0,ABS(X17)*Y17)</x:f>
        <x:v>0</x:v>
      </x:c>
      <x:c r="AA17" s="20"/>
      <x:c r="AB17" s="20"/>
      <x:c r="AC17" s="20"/>
      <x:c r="AD17" s="20"/>
    </x:row>
    <x:row r="18">
      <x:c r="A18" s="20"/>
      <x:c r="B18" s="20"/>
      <x:c r="C18" s="20"/>
      <x:c r="D18" s="20"/>
      <x:c r="E18" s="20"/>
      <x:c r="F18" s="20"/>
      <x:c r="G18" s="20"/>
      <x:c r="H18" s="20"/>
      <x:c r="I18" s="20"/>
      <x:c r="J18" s="20"/>
      <x:c r="K18" s="20"/>
      <x:c r="L18" s="20"/>
      <x:c r="M18" s="22"/>
      <x:c r="N18" s="22"/>
      <x:c r="O18" s="26"/>
      <x:c r="P18" s="22"/>
      <x:c r="Q18" s="22"/>
      <x:c r="R18" s="26"/>
      <x:c r="S18" s="26"/>
      <x:c r="T18" s="26"/>
      <x:c r="U18" s="26"/>
      <x:c r="V18" s="24" t="n">
        <x:f>IF(A18="",0,M18-N18-M18*O18-P18-Q18-M18*R18-M18*S18-M18*T18-M18*U18)</x:f>
        <x:v>0</x:v>
      </x:c>
      <x:c r="W18" s="30"/>
      <x:c r="X18" s="24" t="n">
        <x:f>IF(A18="",0,V18*W18)</x:f>
        <x:v>0</x:v>
      </x:c>
      <x:c r="Y18" s="28" t="n">
        <x:f>IF(A18="",0,MIN(1,IF(I18="Отсутствует",0.45,IF(I18="Архивный",0.4,IF(I18="Приостановлен",0.45,0)))+IF(K18="Пробел",0.3,0)+IF(L18="Требует исправления",0.25,0)+IF(G18="Да",IF(H18="",0.2,0),0)))</x:f>
        <x:v>0</x:v>
      </x:c>
      <x:c r="Z18" s="24" t="n">
        <x:f>IF(A18="",0,ABS(X18)*Y18)</x:f>
        <x:v>0</x:v>
      </x:c>
      <x:c r="AA18" s="20"/>
      <x:c r="AB18" s="20"/>
      <x:c r="AC18" s="20"/>
      <x:c r="AD18" s="20"/>
    </x:row>
    <x:row r="19">
      <x:c r="A19" s="20"/>
      <x:c r="B19" s="20"/>
      <x:c r="C19" s="20"/>
      <x:c r="D19" s="20"/>
      <x:c r="E19" s="20"/>
      <x:c r="F19" s="20"/>
      <x:c r="G19" s="20"/>
      <x:c r="H19" s="20"/>
      <x:c r="I19" s="20"/>
      <x:c r="J19" s="20"/>
      <x:c r="K19" s="20"/>
      <x:c r="L19" s="20"/>
      <x:c r="M19" s="22"/>
      <x:c r="N19" s="22"/>
      <x:c r="O19" s="26"/>
      <x:c r="P19" s="22"/>
      <x:c r="Q19" s="22"/>
      <x:c r="R19" s="26"/>
      <x:c r="S19" s="26"/>
      <x:c r="T19" s="26"/>
      <x:c r="U19" s="26"/>
      <x:c r="V19" s="24" t="n">
        <x:f>IF(A19="",0,M19-N19-M19*O19-P19-Q19-M19*R19-M19*S19-M19*T19-M19*U19)</x:f>
        <x:v>0</x:v>
      </x:c>
      <x:c r="W19" s="30"/>
      <x:c r="X19" s="24" t="n">
        <x:f>IF(A19="",0,V19*W19)</x:f>
        <x:v>0</x:v>
      </x:c>
      <x:c r="Y19" s="28" t="n">
        <x:f>IF(A19="",0,MIN(1,IF(I19="Отсутствует",0.45,IF(I19="Архивный",0.4,IF(I19="Приостановлен",0.45,0)))+IF(K19="Пробел",0.3,0)+IF(L19="Требует исправления",0.25,0)+IF(G19="Да",IF(H19="",0.2,0),0)))</x:f>
        <x:v>0</x:v>
      </x:c>
      <x:c r="Z19" s="24" t="n">
        <x:f>IF(A19="",0,ABS(X19)*Y19)</x:f>
        <x:v>0</x:v>
      </x:c>
      <x:c r="AA19" s="20"/>
      <x:c r="AB19" s="20"/>
      <x:c r="AC19" s="20"/>
      <x:c r="AD19" s="20"/>
    </x:row>
    <x:row r="20">
      <x:c r="A20" s="20"/>
      <x:c r="B20" s="20"/>
      <x:c r="C20" s="20"/>
      <x:c r="D20" s="20"/>
      <x:c r="E20" s="20"/>
      <x:c r="F20" s="20"/>
      <x:c r="G20" s="20"/>
      <x:c r="H20" s="20"/>
      <x:c r="I20" s="20"/>
      <x:c r="J20" s="20"/>
      <x:c r="K20" s="20"/>
      <x:c r="L20" s="20"/>
      <x:c r="M20" s="22"/>
      <x:c r="N20" s="22"/>
      <x:c r="O20" s="26"/>
      <x:c r="P20" s="22"/>
      <x:c r="Q20" s="22"/>
      <x:c r="R20" s="26"/>
      <x:c r="S20" s="26"/>
      <x:c r="T20" s="26"/>
      <x:c r="U20" s="26"/>
      <x:c r="V20" s="24" t="n">
        <x:f>IF(A20="",0,M20-N20-M20*O20-P20-Q20-M20*R20-M20*S20-M20*T20-M20*U20)</x:f>
        <x:v>0</x:v>
      </x:c>
      <x:c r="W20" s="30"/>
      <x:c r="X20" s="24" t="n">
        <x:f>IF(A20="",0,V20*W20)</x:f>
        <x:v>0</x:v>
      </x:c>
      <x:c r="Y20" s="28" t="n">
        <x:f>IF(A20="",0,MIN(1,IF(I20="Отсутствует",0.45,IF(I20="Архивный",0.4,IF(I20="Приостановлен",0.45,0)))+IF(K20="Пробел",0.3,0)+IF(L20="Требует исправления",0.25,0)+IF(G20="Да",IF(H20="",0.2,0),0)))</x:f>
        <x:v>0</x:v>
      </x:c>
      <x:c r="Z20" s="24" t="n">
        <x:f>IF(A20="",0,ABS(X20)*Y20)</x:f>
        <x:v>0</x:v>
      </x:c>
      <x:c r="AA20" s="20"/>
      <x:c r="AB20" s="20"/>
      <x:c r="AC20" s="20"/>
      <x:c r="AD20" s="20"/>
    </x:row>
    <x:row r="21">
      <x:c r="A21" s="20"/>
      <x:c r="B21" s="20"/>
      <x:c r="C21" s="20"/>
      <x:c r="D21" s="20"/>
      <x:c r="E21" s="20"/>
      <x:c r="F21" s="20"/>
      <x:c r="G21" s="20"/>
      <x:c r="H21" s="20"/>
      <x:c r="I21" s="20"/>
      <x:c r="J21" s="20"/>
      <x:c r="K21" s="20"/>
      <x:c r="L21" s="20"/>
      <x:c r="M21" s="22"/>
      <x:c r="N21" s="22"/>
      <x:c r="O21" s="26"/>
      <x:c r="P21" s="22"/>
      <x:c r="Q21" s="22"/>
      <x:c r="R21" s="26"/>
      <x:c r="S21" s="26"/>
      <x:c r="T21" s="26"/>
      <x:c r="U21" s="26"/>
      <x:c r="V21" s="24" t="n">
        <x:f>IF(A21="",0,M21-N21-M21*O21-P21-Q21-M21*R21-M21*S21-M21*T21-M21*U21)</x:f>
        <x:v>0</x:v>
      </x:c>
      <x:c r="W21" s="30"/>
      <x:c r="X21" s="24" t="n">
        <x:f>IF(A21="",0,V21*W21)</x:f>
        <x:v>0</x:v>
      </x:c>
      <x:c r="Y21" s="28" t="n">
        <x:f>IF(A21="",0,MIN(1,IF(I21="Отсутствует",0.45,IF(I21="Архивный",0.4,IF(I21="Приостановлен",0.45,0)))+IF(K21="Пробел",0.3,0)+IF(L21="Требует исправления",0.25,0)+IF(G21="Да",IF(H21="",0.2,0),0)))</x:f>
        <x:v>0</x:v>
      </x:c>
      <x:c r="Z21" s="24" t="n">
        <x:f>IF(A21="",0,ABS(X21)*Y21)</x:f>
        <x:v>0</x:v>
      </x:c>
      <x:c r="AA21" s="20"/>
      <x:c r="AB21" s="20"/>
      <x:c r="AC21" s="20"/>
      <x:c r="AD21" s="20"/>
    </x:row>
    <x:row r="22">
      <x:c r="A22" s="20"/>
      <x:c r="B22" s="20"/>
      <x:c r="C22" s="20"/>
      <x:c r="D22" s="20"/>
      <x:c r="E22" s="20"/>
      <x:c r="F22" s="20"/>
      <x:c r="G22" s="20"/>
      <x:c r="H22" s="20"/>
      <x:c r="I22" s="20"/>
      <x:c r="J22" s="20"/>
      <x:c r="K22" s="20"/>
      <x:c r="L22" s="20"/>
      <x:c r="M22" s="22"/>
      <x:c r="N22" s="22"/>
      <x:c r="O22" s="26"/>
      <x:c r="P22" s="22"/>
      <x:c r="Q22" s="22"/>
      <x:c r="R22" s="26"/>
      <x:c r="S22" s="26"/>
      <x:c r="T22" s="26"/>
      <x:c r="U22" s="26"/>
      <x:c r="V22" s="24" t="n">
        <x:f>IF(A22="",0,M22-N22-M22*O22-P22-Q22-M22*R22-M22*S22-M22*T22-M22*U22)</x:f>
        <x:v>0</x:v>
      </x:c>
      <x:c r="W22" s="30"/>
      <x:c r="X22" s="24" t="n">
        <x:f>IF(A22="",0,V22*W22)</x:f>
        <x:v>0</x:v>
      </x:c>
      <x:c r="Y22" s="28" t="n">
        <x:f>IF(A22="",0,MIN(1,IF(I22="Отсутствует",0.45,IF(I22="Архивный",0.4,IF(I22="Приостановлен",0.45,0)))+IF(K22="Пробел",0.3,0)+IF(L22="Требует исправления",0.25,0)+IF(G22="Да",IF(H22="",0.2,0),0)))</x:f>
        <x:v>0</x:v>
      </x:c>
      <x:c r="Z22" s="24" t="n">
        <x:f>IF(A22="",0,ABS(X22)*Y22)</x:f>
        <x:v>0</x:v>
      </x:c>
      <x:c r="AA22" s="20"/>
      <x:c r="AB22" s="20"/>
      <x:c r="AC22" s="20"/>
      <x:c r="AD22" s="20"/>
    </x:row>
    <x:row r="23">
      <x:c r="A23" s="20"/>
      <x:c r="B23" s="20"/>
      <x:c r="C23" s="20"/>
      <x:c r="D23" s="20"/>
      <x:c r="E23" s="20"/>
      <x:c r="F23" s="20"/>
      <x:c r="G23" s="20"/>
      <x:c r="H23" s="20"/>
      <x:c r="I23" s="20"/>
      <x:c r="J23" s="20"/>
      <x:c r="K23" s="20"/>
      <x:c r="L23" s="20"/>
      <x:c r="M23" s="22"/>
      <x:c r="N23" s="22"/>
      <x:c r="O23" s="26"/>
      <x:c r="P23" s="22"/>
      <x:c r="Q23" s="22"/>
      <x:c r="R23" s="26"/>
      <x:c r="S23" s="26"/>
      <x:c r="T23" s="26"/>
      <x:c r="U23" s="26"/>
      <x:c r="V23" s="24" t="n">
        <x:f>IF(A23="",0,M23-N23-M23*O23-P23-Q23-M23*R23-M23*S23-M23*T23-M23*U23)</x:f>
        <x:v>0</x:v>
      </x:c>
      <x:c r="W23" s="30"/>
      <x:c r="X23" s="24" t="n">
        <x:f>IF(A23="",0,V23*W23)</x:f>
        <x:v>0</x:v>
      </x:c>
      <x:c r="Y23" s="28" t="n">
        <x:f>IF(A23="",0,MIN(1,IF(I23="Отсутствует",0.45,IF(I23="Архивный",0.4,IF(I23="Приостановлен",0.45,0)))+IF(K23="Пробел",0.3,0)+IF(L23="Требует исправления",0.25,0)+IF(G23="Да",IF(H23="",0.2,0),0)))</x:f>
        <x:v>0</x:v>
      </x:c>
      <x:c r="Z23" s="24" t="n">
        <x:f>IF(A23="",0,ABS(X23)*Y23)</x:f>
        <x:v>0</x:v>
      </x:c>
      <x:c r="AA23" s="20"/>
      <x:c r="AB23" s="20"/>
      <x:c r="AC23" s="20"/>
      <x:c r="AD23" s="20"/>
    </x:row>
    <x:row r="24">
      <x:c r="A24" s="20"/>
      <x:c r="B24" s="20"/>
      <x:c r="C24" s="20"/>
      <x:c r="D24" s="20"/>
      <x:c r="E24" s="20"/>
      <x:c r="F24" s="20"/>
      <x:c r="G24" s="20"/>
      <x:c r="H24" s="20"/>
      <x:c r="I24" s="20"/>
      <x:c r="J24" s="20"/>
      <x:c r="K24" s="20"/>
      <x:c r="L24" s="20"/>
      <x:c r="M24" s="22"/>
      <x:c r="N24" s="22"/>
      <x:c r="O24" s="26"/>
      <x:c r="P24" s="22"/>
      <x:c r="Q24" s="22"/>
      <x:c r="R24" s="26"/>
      <x:c r="S24" s="26"/>
      <x:c r="T24" s="26"/>
      <x:c r="U24" s="26"/>
      <x:c r="V24" s="24" t="n">
        <x:f>IF(A24="",0,M24-N24-M24*O24-P24-Q24-M24*R24-M24*S24-M24*T24-M24*U24)</x:f>
        <x:v>0</x:v>
      </x:c>
      <x:c r="W24" s="30"/>
      <x:c r="X24" s="24" t="n">
        <x:f>IF(A24="",0,V24*W24)</x:f>
        <x:v>0</x:v>
      </x:c>
      <x:c r="Y24" s="28" t="n">
        <x:f>IF(A24="",0,MIN(1,IF(I24="Отсутствует",0.45,IF(I24="Архивный",0.4,IF(I24="Приостановлен",0.45,0)))+IF(K24="Пробел",0.3,0)+IF(L24="Требует исправления",0.25,0)+IF(G24="Да",IF(H24="",0.2,0),0)))</x:f>
        <x:v>0</x:v>
      </x:c>
      <x:c r="Z24" s="24" t="n">
        <x:f>IF(A24="",0,ABS(X24)*Y24)</x:f>
        <x:v>0</x:v>
      </x:c>
      <x:c r="AA24" s="20"/>
      <x:c r="AB24" s="20"/>
      <x:c r="AC24" s="20"/>
      <x:c r="AD24" s="20"/>
    </x:row>
    <x:row r="25">
      <x:c r="A25" s="20"/>
      <x:c r="B25" s="20"/>
      <x:c r="C25" s="20"/>
      <x:c r="D25" s="20"/>
      <x:c r="E25" s="20"/>
      <x:c r="F25" s="20"/>
      <x:c r="G25" s="20"/>
      <x:c r="H25" s="20"/>
      <x:c r="I25" s="20"/>
      <x:c r="J25" s="20"/>
      <x:c r="K25" s="20"/>
      <x:c r="L25" s="20"/>
      <x:c r="M25" s="22"/>
      <x:c r="N25" s="22"/>
      <x:c r="O25" s="26"/>
      <x:c r="P25" s="22"/>
      <x:c r="Q25" s="22"/>
      <x:c r="R25" s="26"/>
      <x:c r="S25" s="26"/>
      <x:c r="T25" s="26"/>
      <x:c r="U25" s="26"/>
      <x:c r="V25" s="24" t="n">
        <x:f>IF(A25="",0,M25-N25-M25*O25-P25-Q25-M25*R25-M25*S25-M25*T25-M25*U25)</x:f>
        <x:v>0</x:v>
      </x:c>
      <x:c r="W25" s="30"/>
      <x:c r="X25" s="24" t="n">
        <x:f>IF(A25="",0,V25*W25)</x:f>
        <x:v>0</x:v>
      </x:c>
      <x:c r="Y25" s="28" t="n">
        <x:f>IF(A25="",0,MIN(1,IF(I25="Отсутствует",0.45,IF(I25="Архивный",0.4,IF(I25="Приостановлен",0.45,0)))+IF(K25="Пробел",0.3,0)+IF(L25="Требует исправления",0.25,0)+IF(G25="Да",IF(H25="",0.2,0),0)))</x:f>
        <x:v>0</x:v>
      </x:c>
      <x:c r="Z25" s="24" t="n">
        <x:f>IF(A25="",0,ABS(X25)*Y25)</x:f>
        <x:v>0</x:v>
      </x:c>
      <x:c r="AA25" s="20"/>
      <x:c r="AB25" s="20"/>
      <x:c r="AC25" s="20"/>
      <x:c r="AD25" s="20"/>
    </x:row>
    <x:row r="26">
      <x:c r="A26" s="20"/>
      <x:c r="B26" s="20"/>
      <x:c r="C26" s="20"/>
      <x:c r="D26" s="20"/>
      <x:c r="E26" s="20"/>
      <x:c r="F26" s="20"/>
      <x:c r="G26" s="20"/>
      <x:c r="H26" s="20"/>
      <x:c r="I26" s="20"/>
      <x:c r="J26" s="20"/>
      <x:c r="K26" s="20"/>
      <x:c r="L26" s="20"/>
      <x:c r="M26" s="22"/>
      <x:c r="N26" s="22"/>
      <x:c r="O26" s="26"/>
      <x:c r="P26" s="22"/>
      <x:c r="Q26" s="22"/>
      <x:c r="R26" s="26"/>
      <x:c r="S26" s="26"/>
      <x:c r="T26" s="26"/>
      <x:c r="U26" s="26"/>
      <x:c r="V26" s="24" t="n">
        <x:f>IF(A26="",0,M26-N26-M26*O26-P26-Q26-M26*R26-M26*S26-M26*T26-M26*U26)</x:f>
        <x:v>0</x:v>
      </x:c>
      <x:c r="W26" s="30"/>
      <x:c r="X26" s="24" t="n">
        <x:f>IF(A26="",0,V26*W26)</x:f>
        <x:v>0</x:v>
      </x:c>
      <x:c r="Y26" s="28" t="n">
        <x:f>IF(A26="",0,MIN(1,IF(I26="Отсутствует",0.45,IF(I26="Архивный",0.4,IF(I26="Приостановлен",0.45,0)))+IF(K26="Пробел",0.3,0)+IF(L26="Требует исправления",0.25,0)+IF(G26="Да",IF(H26="",0.2,0),0)))</x:f>
        <x:v>0</x:v>
      </x:c>
      <x:c r="Z26" s="24" t="n">
        <x:f>IF(A26="",0,ABS(X26)*Y26)</x:f>
        <x:v>0</x:v>
      </x:c>
      <x:c r="AA26" s="20"/>
      <x:c r="AB26" s="20"/>
      <x:c r="AC26" s="20"/>
      <x:c r="AD26" s="20"/>
    </x:row>
    <x:row r="27">
      <x:c r="A27" s="20"/>
      <x:c r="B27" s="20"/>
      <x:c r="C27" s="20"/>
      <x:c r="D27" s="20"/>
      <x:c r="E27" s="20"/>
      <x:c r="F27" s="20"/>
      <x:c r="G27" s="20"/>
      <x:c r="H27" s="20"/>
      <x:c r="I27" s="20"/>
      <x:c r="J27" s="20"/>
      <x:c r="K27" s="20"/>
      <x:c r="L27" s="20"/>
      <x:c r="M27" s="22"/>
      <x:c r="N27" s="22"/>
      <x:c r="O27" s="26"/>
      <x:c r="P27" s="22"/>
      <x:c r="Q27" s="22"/>
      <x:c r="R27" s="26"/>
      <x:c r="S27" s="26"/>
      <x:c r="T27" s="26"/>
      <x:c r="U27" s="26"/>
      <x:c r="V27" s="24" t="n">
        <x:f>IF(A27="",0,M27-N27-M27*O27-P27-Q27-M27*R27-M27*S27-M27*T27-M27*U27)</x:f>
        <x:v>0</x:v>
      </x:c>
      <x:c r="W27" s="30"/>
      <x:c r="X27" s="24" t="n">
        <x:f>IF(A27="",0,V27*W27)</x:f>
        <x:v>0</x:v>
      </x:c>
      <x:c r="Y27" s="28" t="n">
        <x:f>IF(A27="",0,MIN(1,IF(I27="Отсутствует",0.45,IF(I27="Архивный",0.4,IF(I27="Приостановлен",0.45,0)))+IF(K27="Пробел",0.3,0)+IF(L27="Требует исправления",0.25,0)+IF(G27="Да",IF(H27="",0.2,0),0)))</x:f>
        <x:v>0</x:v>
      </x:c>
      <x:c r="Z27" s="24" t="n">
        <x:f>IF(A27="",0,ABS(X27)*Y27)</x:f>
        <x:v>0</x:v>
      </x:c>
      <x:c r="AA27" s="20"/>
      <x:c r="AB27" s="20"/>
      <x:c r="AC27" s="20"/>
      <x:c r="AD27" s="20"/>
    </x:row>
    <x:row r="28">
      <x:c r="A28" s="20"/>
      <x:c r="B28" s="20"/>
      <x:c r="C28" s="20"/>
      <x:c r="D28" s="20"/>
      <x:c r="E28" s="20"/>
      <x:c r="F28" s="20"/>
      <x:c r="G28" s="20"/>
      <x:c r="H28" s="20"/>
      <x:c r="I28" s="20"/>
      <x:c r="J28" s="20"/>
      <x:c r="K28" s="20"/>
      <x:c r="L28" s="20"/>
      <x:c r="M28" s="22"/>
      <x:c r="N28" s="22"/>
      <x:c r="O28" s="26"/>
      <x:c r="P28" s="22"/>
      <x:c r="Q28" s="22"/>
      <x:c r="R28" s="26"/>
      <x:c r="S28" s="26"/>
      <x:c r="T28" s="26"/>
      <x:c r="U28" s="26"/>
      <x:c r="V28" s="24" t="n">
        <x:f>IF(A28="",0,M28-N28-M28*O28-P28-Q28-M28*R28-M28*S28-M28*T28-M28*U28)</x:f>
        <x:v>0</x:v>
      </x:c>
      <x:c r="W28" s="30"/>
      <x:c r="X28" s="24" t="n">
        <x:f>IF(A28="",0,V28*W28)</x:f>
        <x:v>0</x:v>
      </x:c>
      <x:c r="Y28" s="28" t="n">
        <x:f>IF(A28="",0,MIN(1,IF(I28="Отсутствует",0.45,IF(I28="Архивный",0.4,IF(I28="Приостановлен",0.45,0)))+IF(K28="Пробел",0.3,0)+IF(L28="Требует исправления",0.25,0)+IF(G28="Да",IF(H28="",0.2,0),0)))</x:f>
        <x:v>0</x:v>
      </x:c>
      <x:c r="Z28" s="24" t="n">
        <x:f>IF(A28="",0,ABS(X28)*Y28)</x:f>
        <x:v>0</x:v>
      </x:c>
      <x:c r="AA28" s="20"/>
      <x:c r="AB28" s="20"/>
      <x:c r="AC28" s="20"/>
      <x:c r="AD28" s="20"/>
    </x:row>
    <x:row r="29">
      <x:c r="A29" s="20"/>
      <x:c r="B29" s="20"/>
      <x:c r="C29" s="20"/>
      <x:c r="D29" s="20"/>
      <x:c r="E29" s="20"/>
      <x:c r="F29" s="20"/>
      <x:c r="G29" s="20"/>
      <x:c r="H29" s="20"/>
      <x:c r="I29" s="20"/>
      <x:c r="J29" s="20"/>
      <x:c r="K29" s="20"/>
      <x:c r="L29" s="20"/>
      <x:c r="M29" s="22"/>
      <x:c r="N29" s="22"/>
      <x:c r="O29" s="26"/>
      <x:c r="P29" s="22"/>
      <x:c r="Q29" s="22"/>
      <x:c r="R29" s="26"/>
      <x:c r="S29" s="26"/>
      <x:c r="T29" s="26"/>
      <x:c r="U29" s="26"/>
      <x:c r="V29" s="24" t="n">
        <x:f>IF(A29="",0,M29-N29-M29*O29-P29-Q29-M29*R29-M29*S29-M29*T29-M29*U29)</x:f>
        <x:v>0</x:v>
      </x:c>
      <x:c r="W29" s="30"/>
      <x:c r="X29" s="24" t="n">
        <x:f>IF(A29="",0,V29*W29)</x:f>
        <x:v>0</x:v>
      </x:c>
      <x:c r="Y29" s="28" t="n">
        <x:f>IF(A29="",0,MIN(1,IF(I29="Отсутствует",0.45,IF(I29="Архивный",0.4,IF(I29="Приостановлен",0.45,0)))+IF(K29="Пробел",0.3,0)+IF(L29="Требует исправления",0.25,0)+IF(G29="Да",IF(H29="",0.2,0),0)))</x:f>
        <x:v>0</x:v>
      </x:c>
      <x:c r="Z29" s="24" t="n">
        <x:f>IF(A29="",0,ABS(X29)*Y29)</x:f>
        <x:v>0</x:v>
      </x:c>
      <x:c r="AA29" s="20"/>
      <x:c r="AB29" s="20"/>
      <x:c r="AC29" s="20"/>
      <x:c r="AD29" s="20"/>
    </x:row>
    <x:row r="30">
      <x:c r="A30" s="20"/>
      <x:c r="B30" s="20"/>
      <x:c r="C30" s="20"/>
      <x:c r="D30" s="20"/>
      <x:c r="E30" s="20"/>
      <x:c r="F30" s="20"/>
      <x:c r="G30" s="20"/>
      <x:c r="H30" s="20"/>
      <x:c r="I30" s="20"/>
      <x:c r="J30" s="20"/>
      <x:c r="K30" s="20"/>
      <x:c r="L30" s="20"/>
      <x:c r="M30" s="22"/>
      <x:c r="N30" s="22"/>
      <x:c r="O30" s="26"/>
      <x:c r="P30" s="22"/>
      <x:c r="Q30" s="22"/>
      <x:c r="R30" s="26"/>
      <x:c r="S30" s="26"/>
      <x:c r="T30" s="26"/>
      <x:c r="U30" s="26"/>
      <x:c r="V30" s="24" t="n">
        <x:f>IF(A30="",0,M30-N30-M30*O30-P30-Q30-M30*R30-M30*S30-M30*T30-M30*U30)</x:f>
        <x:v>0</x:v>
      </x:c>
      <x:c r="W30" s="30"/>
      <x:c r="X30" s="24" t="n">
        <x:f>IF(A30="",0,V30*W30)</x:f>
        <x:v>0</x:v>
      </x:c>
      <x:c r="Y30" s="28" t="n">
        <x:f>IF(A30="",0,MIN(1,IF(I30="Отсутствует",0.45,IF(I30="Архивный",0.4,IF(I30="Приостановлен",0.45,0)))+IF(K30="Пробел",0.3,0)+IF(L30="Требует исправления",0.25,0)+IF(G30="Да",IF(H30="",0.2,0),0)))</x:f>
        <x:v>0</x:v>
      </x:c>
      <x:c r="Z30" s="24" t="n">
        <x:f>IF(A30="",0,ABS(X30)*Y30)</x:f>
        <x:v>0</x:v>
      </x:c>
      <x:c r="AA30" s="20"/>
      <x:c r="AB30" s="20"/>
      <x:c r="AC30" s="20"/>
      <x:c r="AD30" s="20"/>
    </x:row>
    <x:row r="31">
      <x:c r="A31" s="20"/>
      <x:c r="B31" s="20"/>
      <x:c r="C31" s="20"/>
      <x:c r="D31" s="20"/>
      <x:c r="E31" s="20"/>
      <x:c r="F31" s="20"/>
      <x:c r="G31" s="20"/>
      <x:c r="H31" s="20"/>
      <x:c r="I31" s="20"/>
      <x:c r="J31" s="20"/>
      <x:c r="K31" s="20"/>
      <x:c r="L31" s="20"/>
      <x:c r="M31" s="22"/>
      <x:c r="N31" s="22"/>
      <x:c r="O31" s="26"/>
      <x:c r="P31" s="22"/>
      <x:c r="Q31" s="22"/>
      <x:c r="R31" s="26"/>
      <x:c r="S31" s="26"/>
      <x:c r="T31" s="26"/>
      <x:c r="U31" s="26"/>
      <x:c r="V31" s="24" t="n">
        <x:f>IF(A31="",0,M31-N31-M31*O31-P31-Q31-M31*R31-M31*S31-M31*T31-M31*U31)</x:f>
        <x:v>0</x:v>
      </x:c>
      <x:c r="W31" s="30"/>
      <x:c r="X31" s="24" t="n">
        <x:f>IF(A31="",0,V31*W31)</x:f>
        <x:v>0</x:v>
      </x:c>
      <x:c r="Y31" s="28" t="n">
        <x:f>IF(A31="",0,MIN(1,IF(I31="Отсутствует",0.45,IF(I31="Архивный",0.4,IF(I31="Приостановлен",0.45,0)))+IF(K31="Пробел",0.3,0)+IF(L31="Требует исправления",0.25,0)+IF(G31="Да",IF(H31="",0.2,0),0)))</x:f>
        <x:v>0</x:v>
      </x:c>
      <x:c r="Z31" s="24" t="n">
        <x:f>IF(A31="",0,ABS(X31)*Y31)</x:f>
        <x:v>0</x:v>
      </x:c>
      <x:c r="AA31" s="20"/>
      <x:c r="AB31" s="20"/>
      <x:c r="AC31" s="20"/>
      <x:c r="AD31" s="20"/>
    </x:row>
    <x:row r="32">
      <x:c r="A32" s="20"/>
      <x:c r="B32" s="20"/>
      <x:c r="C32" s="20"/>
      <x:c r="D32" s="20"/>
      <x:c r="E32" s="20"/>
      <x:c r="F32" s="20"/>
      <x:c r="G32" s="20"/>
      <x:c r="H32" s="20"/>
      <x:c r="I32" s="20"/>
      <x:c r="J32" s="20"/>
      <x:c r="K32" s="20"/>
      <x:c r="L32" s="20"/>
      <x:c r="M32" s="22"/>
      <x:c r="N32" s="22"/>
      <x:c r="O32" s="26"/>
      <x:c r="P32" s="22"/>
      <x:c r="Q32" s="22"/>
      <x:c r="R32" s="26"/>
      <x:c r="S32" s="26"/>
      <x:c r="T32" s="26"/>
      <x:c r="U32" s="26"/>
      <x:c r="V32" s="24" t="n">
        <x:f>IF(A32="",0,M32-N32-M32*O32-P32-Q32-M32*R32-M32*S32-M32*T32-M32*U32)</x:f>
        <x:v>0</x:v>
      </x:c>
      <x:c r="W32" s="30"/>
      <x:c r="X32" s="24" t="n">
        <x:f>IF(A32="",0,V32*W32)</x:f>
        <x:v>0</x:v>
      </x:c>
      <x:c r="Y32" s="28" t="n">
        <x:f>IF(A32="",0,MIN(1,IF(I32="Отсутствует",0.45,IF(I32="Архивный",0.4,IF(I32="Приостановлен",0.45,0)))+IF(K32="Пробел",0.3,0)+IF(L32="Требует исправления",0.25,0)+IF(G32="Да",IF(H32="",0.2,0),0)))</x:f>
        <x:v>0</x:v>
      </x:c>
      <x:c r="Z32" s="24" t="n">
        <x:f>IF(A32="",0,ABS(X32)*Y32)</x:f>
        <x:v>0</x:v>
      </x:c>
      <x:c r="AA32" s="20"/>
      <x:c r="AB32" s="20"/>
      <x:c r="AC32" s="20"/>
      <x:c r="AD32" s="20"/>
    </x:row>
    <x:row r="33">
      <x:c r="A33" s="20"/>
      <x:c r="B33" s="20"/>
      <x:c r="C33" s="20"/>
      <x:c r="D33" s="20"/>
      <x:c r="E33" s="20"/>
      <x:c r="F33" s="20"/>
      <x:c r="G33" s="20"/>
      <x:c r="H33" s="20"/>
      <x:c r="I33" s="20"/>
      <x:c r="J33" s="20"/>
      <x:c r="K33" s="20"/>
      <x:c r="L33" s="20"/>
      <x:c r="M33" s="22"/>
      <x:c r="N33" s="22"/>
      <x:c r="O33" s="26"/>
      <x:c r="P33" s="22"/>
      <x:c r="Q33" s="22"/>
      <x:c r="R33" s="26"/>
      <x:c r="S33" s="26"/>
      <x:c r="T33" s="26"/>
      <x:c r="U33" s="26"/>
      <x:c r="V33" s="24" t="n">
        <x:f>IF(A33="",0,M33-N33-M33*O33-P33-Q33-M33*R33-M33*S33-M33*T33-M33*U33)</x:f>
        <x:v>0</x:v>
      </x:c>
      <x:c r="W33" s="30"/>
      <x:c r="X33" s="24" t="n">
        <x:f>IF(A33="",0,V33*W33)</x:f>
        <x:v>0</x:v>
      </x:c>
      <x:c r="Y33" s="28" t="n">
        <x:f>IF(A33="",0,MIN(1,IF(I33="Отсутствует",0.45,IF(I33="Архивный",0.4,IF(I33="Приостановлен",0.45,0)))+IF(K33="Пробел",0.3,0)+IF(L33="Требует исправления",0.25,0)+IF(G33="Да",IF(H33="",0.2,0),0)))</x:f>
        <x:v>0</x:v>
      </x:c>
      <x:c r="Z33" s="24" t="n">
        <x:f>IF(A33="",0,ABS(X33)*Y33)</x:f>
        <x:v>0</x:v>
      </x:c>
      <x:c r="AA33" s="20"/>
      <x:c r="AB33" s="20"/>
      <x:c r="AC33" s="20"/>
      <x:c r="AD33" s="20"/>
    </x:row>
    <x:row r="34">
      <x:c r="A34" s="20"/>
      <x:c r="B34" s="20"/>
      <x:c r="C34" s="20"/>
      <x:c r="D34" s="20"/>
      <x:c r="E34" s="20"/>
      <x:c r="F34" s="20"/>
      <x:c r="G34" s="20"/>
      <x:c r="H34" s="20"/>
      <x:c r="I34" s="20"/>
      <x:c r="J34" s="20"/>
      <x:c r="K34" s="20"/>
      <x:c r="L34" s="20"/>
      <x:c r="M34" s="22"/>
      <x:c r="N34" s="22"/>
      <x:c r="O34" s="26"/>
      <x:c r="P34" s="22"/>
      <x:c r="Q34" s="22"/>
      <x:c r="R34" s="26"/>
      <x:c r="S34" s="26"/>
      <x:c r="T34" s="26"/>
      <x:c r="U34" s="26"/>
      <x:c r="V34" s="24" t="n">
        <x:f>IF(A34="",0,M34-N34-M34*O34-P34-Q34-M34*R34-M34*S34-M34*T34-M34*U34)</x:f>
        <x:v>0</x:v>
      </x:c>
      <x:c r="W34" s="30"/>
      <x:c r="X34" s="24" t="n">
        <x:f>IF(A34="",0,V34*W34)</x:f>
        <x:v>0</x:v>
      </x:c>
      <x:c r="Y34" s="28" t="n">
        <x:f>IF(A34="",0,MIN(1,IF(I34="Отсутствует",0.45,IF(I34="Архивный",0.4,IF(I34="Приостановлен",0.45,0)))+IF(K34="Пробел",0.3,0)+IF(L34="Требует исправления",0.25,0)+IF(G34="Да",IF(H34="",0.2,0),0)))</x:f>
        <x:v>0</x:v>
      </x:c>
      <x:c r="Z34" s="24" t="n">
        <x:f>IF(A34="",0,ABS(X34)*Y34)</x:f>
        <x:v>0</x:v>
      </x:c>
      <x:c r="AA34" s="20"/>
      <x:c r="AB34" s="20"/>
      <x:c r="AC34" s="20"/>
      <x:c r="AD34" s="20"/>
    </x:row>
    <x:row r="35">
      <x:c r="A35" s="20"/>
      <x:c r="B35" s="20"/>
      <x:c r="C35" s="20"/>
      <x:c r="D35" s="20"/>
      <x:c r="E35" s="20"/>
      <x:c r="F35" s="20"/>
      <x:c r="G35" s="20"/>
      <x:c r="H35" s="20"/>
      <x:c r="I35" s="20"/>
      <x:c r="J35" s="20"/>
      <x:c r="K35" s="20"/>
      <x:c r="L35" s="20"/>
      <x:c r="M35" s="22"/>
      <x:c r="N35" s="22"/>
      <x:c r="O35" s="26"/>
      <x:c r="P35" s="22"/>
      <x:c r="Q35" s="22"/>
      <x:c r="R35" s="26"/>
      <x:c r="S35" s="26"/>
      <x:c r="T35" s="26"/>
      <x:c r="U35" s="26"/>
      <x:c r="V35" s="24" t="n">
        <x:f>IF(A35="",0,M35-N35-M35*O35-P35-Q35-M35*R35-M35*S35-M35*T35-M35*U35)</x:f>
        <x:v>0</x:v>
      </x:c>
      <x:c r="W35" s="30"/>
      <x:c r="X35" s="24" t="n">
        <x:f>IF(A35="",0,V35*W35)</x:f>
        <x:v>0</x:v>
      </x:c>
      <x:c r="Y35" s="28" t="n">
        <x:f>IF(A35="",0,MIN(1,IF(I35="Отсутствует",0.45,IF(I35="Архивный",0.4,IF(I35="Приостановлен",0.45,0)))+IF(K35="Пробел",0.3,0)+IF(L35="Требует исправления",0.25,0)+IF(G35="Да",IF(H35="",0.2,0),0)))</x:f>
        <x:v>0</x:v>
      </x:c>
      <x:c r="Z35" s="24" t="n">
        <x:f>IF(A35="",0,ABS(X35)*Y35)</x:f>
        <x:v>0</x:v>
      </x:c>
      <x:c r="AA35" s="20"/>
      <x:c r="AB35" s="20"/>
      <x:c r="AC35" s="20"/>
      <x:c r="AD35" s="20"/>
    </x:row>
    <x:row r="36">
      <x:c r="A36" s="20"/>
      <x:c r="B36" s="20"/>
      <x:c r="C36" s="20"/>
      <x:c r="D36" s="20"/>
      <x:c r="E36" s="20"/>
      <x:c r="F36" s="20"/>
      <x:c r="G36" s="20"/>
      <x:c r="H36" s="20"/>
      <x:c r="I36" s="20"/>
      <x:c r="J36" s="20"/>
      <x:c r="K36" s="20"/>
      <x:c r="L36" s="20"/>
      <x:c r="M36" s="22"/>
      <x:c r="N36" s="22"/>
      <x:c r="O36" s="26"/>
      <x:c r="P36" s="22"/>
      <x:c r="Q36" s="22"/>
      <x:c r="R36" s="26"/>
      <x:c r="S36" s="26"/>
      <x:c r="T36" s="26"/>
      <x:c r="U36" s="26"/>
      <x:c r="V36" s="24" t="n">
        <x:f>IF(A36="",0,M36-N36-M36*O36-P36-Q36-M36*R36-M36*S36-M36*T36-M36*U36)</x:f>
        <x:v>0</x:v>
      </x:c>
      <x:c r="W36" s="30"/>
      <x:c r="X36" s="24" t="n">
        <x:f>IF(A36="",0,V36*W36)</x:f>
        <x:v>0</x:v>
      </x:c>
      <x:c r="Y36" s="28" t="n">
        <x:f>IF(A36="",0,MIN(1,IF(I36="Отсутствует",0.45,IF(I36="Архивный",0.4,IF(I36="Приостановлен",0.45,0)))+IF(K36="Пробел",0.3,0)+IF(L36="Требует исправления",0.25,0)+IF(G36="Да",IF(H36="",0.2,0),0)))</x:f>
        <x:v>0</x:v>
      </x:c>
      <x:c r="Z36" s="24" t="n">
        <x:f>IF(A36="",0,ABS(X36)*Y36)</x:f>
        <x:v>0</x:v>
      </x:c>
      <x:c r="AA36" s="20"/>
      <x:c r="AB36" s="20"/>
      <x:c r="AC36" s="20"/>
      <x:c r="AD36" s="20"/>
    </x:row>
    <x:row r="37">
      <x:c r="A37" s="20"/>
      <x:c r="B37" s="20"/>
      <x:c r="C37" s="20"/>
      <x:c r="D37" s="20"/>
      <x:c r="E37" s="20"/>
      <x:c r="F37" s="20"/>
      <x:c r="G37" s="20"/>
      <x:c r="H37" s="20"/>
      <x:c r="I37" s="20"/>
      <x:c r="J37" s="20"/>
      <x:c r="K37" s="20"/>
      <x:c r="L37" s="20"/>
      <x:c r="M37" s="22"/>
      <x:c r="N37" s="22"/>
      <x:c r="O37" s="26"/>
      <x:c r="P37" s="22"/>
      <x:c r="Q37" s="22"/>
      <x:c r="R37" s="26"/>
      <x:c r="S37" s="26"/>
      <x:c r="T37" s="26"/>
      <x:c r="U37" s="26"/>
      <x:c r="V37" s="24" t="n">
        <x:f>IF(A37="",0,M37-N37-M37*O37-P37-Q37-M37*R37-M37*S37-M37*T37-M37*U37)</x:f>
        <x:v>0</x:v>
      </x:c>
      <x:c r="W37" s="30"/>
      <x:c r="X37" s="24" t="n">
        <x:f>IF(A37="",0,V37*W37)</x:f>
        <x:v>0</x:v>
      </x:c>
      <x:c r="Y37" s="28" t="n">
        <x:f>IF(A37="",0,MIN(1,IF(I37="Отсутствует",0.45,IF(I37="Архивный",0.4,IF(I37="Приостановлен",0.45,0)))+IF(K37="Пробел",0.3,0)+IF(L37="Требует исправления",0.25,0)+IF(G37="Да",IF(H37="",0.2,0),0)))</x:f>
        <x:v>0</x:v>
      </x:c>
      <x:c r="Z37" s="24" t="n">
        <x:f>IF(A37="",0,ABS(X37)*Y37)</x:f>
        <x:v>0</x:v>
      </x:c>
      <x:c r="AA37" s="20"/>
      <x:c r="AB37" s="20"/>
      <x:c r="AC37" s="20"/>
      <x:c r="AD37" s="20"/>
    </x:row>
    <x:row r="38">
      <x:c r="A38" s="20"/>
      <x:c r="B38" s="20"/>
      <x:c r="C38" s="20"/>
      <x:c r="D38" s="20"/>
      <x:c r="E38" s="20"/>
      <x:c r="F38" s="20"/>
      <x:c r="G38" s="20"/>
      <x:c r="H38" s="20"/>
      <x:c r="I38" s="20"/>
      <x:c r="J38" s="20"/>
      <x:c r="K38" s="20"/>
      <x:c r="L38" s="20"/>
      <x:c r="M38" s="22"/>
      <x:c r="N38" s="22"/>
      <x:c r="O38" s="26"/>
      <x:c r="P38" s="22"/>
      <x:c r="Q38" s="22"/>
      <x:c r="R38" s="26"/>
      <x:c r="S38" s="26"/>
      <x:c r="T38" s="26"/>
      <x:c r="U38" s="26"/>
      <x:c r="V38" s="24" t="n">
        <x:f>IF(A38="",0,M38-N38-M38*O38-P38-Q38-M38*R38-M38*S38-M38*T38-M38*U38)</x:f>
        <x:v>0</x:v>
      </x:c>
      <x:c r="W38" s="30"/>
      <x:c r="X38" s="24" t="n">
        <x:f>IF(A38="",0,V38*W38)</x:f>
        <x:v>0</x:v>
      </x:c>
      <x:c r="Y38" s="28" t="n">
        <x:f>IF(A38="",0,MIN(1,IF(I38="Отсутствует",0.45,IF(I38="Архивный",0.4,IF(I38="Приостановлен",0.45,0)))+IF(K38="Пробел",0.3,0)+IF(L38="Требует исправления",0.25,0)+IF(G38="Да",IF(H38="",0.2,0),0)))</x:f>
        <x:v>0</x:v>
      </x:c>
      <x:c r="Z38" s="24" t="n">
        <x:f>IF(A38="",0,ABS(X38)*Y38)</x:f>
        <x:v>0</x:v>
      </x:c>
      <x:c r="AA38" s="20"/>
      <x:c r="AB38" s="20"/>
      <x:c r="AC38" s="20"/>
      <x:c r="AD38" s="20"/>
    </x:row>
    <x:row r="39">
      <x:c r="A39" s="20"/>
      <x:c r="B39" s="20"/>
      <x:c r="C39" s="20"/>
      <x:c r="D39" s="20"/>
      <x:c r="E39" s="20"/>
      <x:c r="F39" s="20"/>
      <x:c r="G39" s="20"/>
      <x:c r="H39" s="20"/>
      <x:c r="I39" s="20"/>
      <x:c r="J39" s="20"/>
      <x:c r="K39" s="20"/>
      <x:c r="L39" s="20"/>
      <x:c r="M39" s="22"/>
      <x:c r="N39" s="22"/>
      <x:c r="O39" s="26"/>
      <x:c r="P39" s="22"/>
      <x:c r="Q39" s="22"/>
      <x:c r="R39" s="26"/>
      <x:c r="S39" s="26"/>
      <x:c r="T39" s="26"/>
      <x:c r="U39" s="26"/>
      <x:c r="V39" s="24" t="n">
        <x:f>IF(A39="",0,M39-N39-M39*O39-P39-Q39-M39*R39-M39*S39-M39*T39-M39*U39)</x:f>
        <x:v>0</x:v>
      </x:c>
      <x:c r="W39" s="30"/>
      <x:c r="X39" s="24" t="n">
        <x:f>IF(A39="",0,V39*W39)</x:f>
        <x:v>0</x:v>
      </x:c>
      <x:c r="Y39" s="28" t="n">
        <x:f>IF(A39="",0,MIN(1,IF(I39="Отсутствует",0.45,IF(I39="Архивный",0.4,IF(I39="Приостановлен",0.45,0)))+IF(K39="Пробел",0.3,0)+IF(L39="Требует исправления",0.25,0)+IF(G39="Да",IF(H39="",0.2,0),0)))</x:f>
        <x:v>0</x:v>
      </x:c>
      <x:c r="Z39" s="24" t="n">
        <x:f>IF(A39="",0,ABS(X39)*Y39)</x:f>
        <x:v>0</x:v>
      </x:c>
      <x:c r="AA39" s="20"/>
      <x:c r="AB39" s="20"/>
      <x:c r="AC39" s="20"/>
      <x:c r="AD39" s="20"/>
    </x:row>
    <x:row r="40">
      <x:c r="A40" s="20"/>
      <x:c r="B40" s="20"/>
      <x:c r="C40" s="20"/>
      <x:c r="D40" s="20"/>
      <x:c r="E40" s="20"/>
      <x:c r="F40" s="20"/>
      <x:c r="G40" s="20"/>
      <x:c r="H40" s="20"/>
      <x:c r="I40" s="20"/>
      <x:c r="J40" s="20"/>
      <x:c r="K40" s="20"/>
      <x:c r="L40" s="20"/>
      <x:c r="M40" s="22"/>
      <x:c r="N40" s="22"/>
      <x:c r="O40" s="26"/>
      <x:c r="P40" s="22"/>
      <x:c r="Q40" s="22"/>
      <x:c r="R40" s="26"/>
      <x:c r="S40" s="26"/>
      <x:c r="T40" s="26"/>
      <x:c r="U40" s="26"/>
      <x:c r="V40" s="24" t="n">
        <x:f>IF(A40="",0,M40-N40-M40*O40-P40-Q40-M40*R40-M40*S40-M40*T40-M40*U40)</x:f>
        <x:v>0</x:v>
      </x:c>
      <x:c r="W40" s="30"/>
      <x:c r="X40" s="24" t="n">
        <x:f>IF(A40="",0,V40*W40)</x:f>
        <x:v>0</x:v>
      </x:c>
      <x:c r="Y40" s="28" t="n">
        <x:f>IF(A40="",0,MIN(1,IF(I40="Отсутствует",0.45,IF(I40="Архивный",0.4,IF(I40="Приостановлен",0.45,0)))+IF(K40="Пробел",0.3,0)+IF(L40="Требует исправления",0.25,0)+IF(G40="Да",IF(H40="",0.2,0),0)))</x:f>
        <x:v>0</x:v>
      </x:c>
      <x:c r="Z40" s="24" t="n">
        <x:f>IF(A40="",0,ABS(X40)*Y40)</x:f>
        <x:v>0</x:v>
      </x:c>
      <x:c r="AA40" s="20"/>
      <x:c r="AB40" s="20"/>
      <x:c r="AC40" s="20"/>
      <x:c r="AD40" s="20"/>
    </x:row>
    <x:row r="41">
      <x:c r="A41" s="20"/>
      <x:c r="B41" s="20"/>
      <x:c r="C41" s="20"/>
      <x:c r="D41" s="20"/>
      <x:c r="E41" s="20"/>
      <x:c r="F41" s="20"/>
      <x:c r="G41" s="20"/>
      <x:c r="H41" s="20"/>
      <x:c r="I41" s="20"/>
      <x:c r="J41" s="20"/>
      <x:c r="K41" s="20"/>
      <x:c r="L41" s="20"/>
      <x:c r="M41" s="22"/>
      <x:c r="N41" s="22"/>
      <x:c r="O41" s="26"/>
      <x:c r="P41" s="22"/>
      <x:c r="Q41" s="22"/>
      <x:c r="R41" s="26"/>
      <x:c r="S41" s="26"/>
      <x:c r="T41" s="26"/>
      <x:c r="U41" s="26"/>
      <x:c r="V41" s="24" t="n">
        <x:f>IF(A41="",0,M41-N41-M41*O41-P41-Q41-M41*R41-M41*S41-M41*T41-M41*U41)</x:f>
        <x:v>0</x:v>
      </x:c>
      <x:c r="W41" s="30"/>
      <x:c r="X41" s="24" t="n">
        <x:f>IF(A41="",0,V41*W41)</x:f>
        <x:v>0</x:v>
      </x:c>
      <x:c r="Y41" s="28" t="n">
        <x:f>IF(A41="",0,MIN(1,IF(I41="Отсутствует",0.45,IF(I41="Архивный",0.4,IF(I41="Приостановлен",0.45,0)))+IF(K41="Пробел",0.3,0)+IF(L41="Требует исправления",0.25,0)+IF(G41="Да",IF(H41="",0.2,0),0)))</x:f>
        <x:v>0</x:v>
      </x:c>
      <x:c r="Z41" s="24" t="n">
        <x:f>IF(A41="",0,ABS(X41)*Y41)</x:f>
        <x:v>0</x:v>
      </x:c>
      <x:c r="AA41" s="20"/>
      <x:c r="AB41" s="20"/>
      <x:c r="AC41" s="20"/>
      <x:c r="AD41" s="20"/>
    </x:row>
    <x:row r="42">
      <x:c r="A42" s="20"/>
      <x:c r="B42" s="20"/>
      <x:c r="C42" s="20"/>
      <x:c r="D42" s="20"/>
      <x:c r="E42" s="20"/>
      <x:c r="F42" s="20"/>
      <x:c r="G42" s="20"/>
      <x:c r="H42" s="20"/>
      <x:c r="I42" s="20"/>
      <x:c r="J42" s="20"/>
      <x:c r="K42" s="20"/>
      <x:c r="L42" s="20"/>
      <x:c r="M42" s="22"/>
      <x:c r="N42" s="22"/>
      <x:c r="O42" s="26"/>
      <x:c r="P42" s="22"/>
      <x:c r="Q42" s="22"/>
      <x:c r="R42" s="26"/>
      <x:c r="S42" s="26"/>
      <x:c r="T42" s="26"/>
      <x:c r="U42" s="26"/>
      <x:c r="V42" s="24" t="n">
        <x:f>IF(A42="",0,M42-N42-M42*O42-P42-Q42-M42*R42-M42*S42-M42*T42-M42*U42)</x:f>
        <x:v>0</x:v>
      </x:c>
      <x:c r="W42" s="30"/>
      <x:c r="X42" s="24" t="n">
        <x:f>IF(A42="",0,V42*W42)</x:f>
        <x:v>0</x:v>
      </x:c>
      <x:c r="Y42" s="28" t="n">
        <x:f>IF(A42="",0,MIN(1,IF(I42="Отсутствует",0.45,IF(I42="Архивный",0.4,IF(I42="Приостановлен",0.45,0)))+IF(K42="Пробел",0.3,0)+IF(L42="Требует исправления",0.25,0)+IF(G42="Да",IF(H42="",0.2,0),0)))</x:f>
        <x:v>0</x:v>
      </x:c>
      <x:c r="Z42" s="24" t="n">
        <x:f>IF(A42="",0,ABS(X42)*Y42)</x:f>
        <x:v>0</x:v>
      </x:c>
      <x:c r="AA42" s="20"/>
      <x:c r="AB42" s="20"/>
      <x:c r="AC42" s="20"/>
      <x:c r="AD42" s="20"/>
    </x:row>
    <x:row r="43">
      <x:c r="A43" s="20"/>
      <x:c r="B43" s="20"/>
      <x:c r="C43" s="20"/>
      <x:c r="D43" s="20"/>
      <x:c r="E43" s="20"/>
      <x:c r="F43" s="20"/>
      <x:c r="G43" s="20"/>
      <x:c r="H43" s="20"/>
      <x:c r="I43" s="20"/>
      <x:c r="J43" s="20"/>
      <x:c r="K43" s="20"/>
      <x:c r="L43" s="20"/>
      <x:c r="M43" s="22"/>
      <x:c r="N43" s="22"/>
      <x:c r="O43" s="26"/>
      <x:c r="P43" s="22"/>
      <x:c r="Q43" s="22"/>
      <x:c r="R43" s="26"/>
      <x:c r="S43" s="26"/>
      <x:c r="T43" s="26"/>
      <x:c r="U43" s="26"/>
      <x:c r="V43" s="24" t="n">
        <x:f>IF(A43="",0,M43-N43-M43*O43-P43-Q43-M43*R43-M43*S43-M43*T43-M43*U43)</x:f>
        <x:v>0</x:v>
      </x:c>
      <x:c r="W43" s="30"/>
      <x:c r="X43" s="24" t="n">
        <x:f>IF(A43="",0,V43*W43)</x:f>
        <x:v>0</x:v>
      </x:c>
      <x:c r="Y43" s="28" t="n">
        <x:f>IF(A43="",0,MIN(1,IF(I43="Отсутствует",0.45,IF(I43="Архивный",0.4,IF(I43="Приостановлен",0.45,0)))+IF(K43="Пробел",0.3,0)+IF(L43="Требует исправления",0.25,0)+IF(G43="Да",IF(H43="",0.2,0),0)))</x:f>
        <x:v>0</x:v>
      </x:c>
      <x:c r="Z43" s="24" t="n">
        <x:f>IF(A43="",0,ABS(X43)*Y43)</x:f>
        <x:v>0</x:v>
      </x:c>
      <x:c r="AA43" s="20"/>
      <x:c r="AB43" s="20"/>
      <x:c r="AC43" s="20"/>
      <x:c r="AD43" s="20"/>
    </x:row>
    <x:row r="44">
      <x:c r="A44" s="20"/>
      <x:c r="B44" s="20"/>
      <x:c r="C44" s="20"/>
      <x:c r="D44" s="20"/>
      <x:c r="E44" s="20"/>
      <x:c r="F44" s="20"/>
      <x:c r="G44" s="20"/>
      <x:c r="H44" s="20"/>
      <x:c r="I44" s="20"/>
      <x:c r="J44" s="20"/>
      <x:c r="K44" s="20"/>
      <x:c r="L44" s="20"/>
      <x:c r="M44" s="22"/>
      <x:c r="N44" s="22"/>
      <x:c r="O44" s="26"/>
      <x:c r="P44" s="22"/>
      <x:c r="Q44" s="22"/>
      <x:c r="R44" s="26"/>
      <x:c r="S44" s="26"/>
      <x:c r="T44" s="26"/>
      <x:c r="U44" s="26"/>
      <x:c r="V44" s="24" t="n">
        <x:f>IF(A44="",0,M44-N44-M44*O44-P44-Q44-M44*R44-M44*S44-M44*T44-M44*U44)</x:f>
        <x:v>0</x:v>
      </x:c>
      <x:c r="W44" s="30"/>
      <x:c r="X44" s="24" t="n">
        <x:f>IF(A44="",0,V44*W44)</x:f>
        <x:v>0</x:v>
      </x:c>
      <x:c r="Y44" s="28" t="n">
        <x:f>IF(A44="",0,MIN(1,IF(I44="Отсутствует",0.45,IF(I44="Архивный",0.4,IF(I44="Приостановлен",0.45,0)))+IF(K44="Пробел",0.3,0)+IF(L44="Требует исправления",0.25,0)+IF(G44="Да",IF(H44="",0.2,0),0)))</x:f>
        <x:v>0</x:v>
      </x:c>
      <x:c r="Z44" s="24" t="n">
        <x:f>IF(A44="",0,ABS(X44)*Y44)</x:f>
        <x:v>0</x:v>
      </x:c>
      <x:c r="AA44" s="20"/>
      <x:c r="AB44" s="20"/>
      <x:c r="AC44" s="20"/>
      <x:c r="AD44" s="20"/>
    </x:row>
    <x:row r="45">
      <x:c r="A45" s="20"/>
      <x:c r="B45" s="20"/>
      <x:c r="C45" s="20"/>
      <x:c r="D45" s="20"/>
      <x:c r="E45" s="20"/>
      <x:c r="F45" s="20"/>
      <x:c r="G45" s="20"/>
      <x:c r="H45" s="20"/>
      <x:c r="I45" s="20"/>
      <x:c r="J45" s="20"/>
      <x:c r="K45" s="20"/>
      <x:c r="L45" s="20"/>
      <x:c r="M45" s="22"/>
      <x:c r="N45" s="22"/>
      <x:c r="O45" s="26"/>
      <x:c r="P45" s="22"/>
      <x:c r="Q45" s="22"/>
      <x:c r="R45" s="26"/>
      <x:c r="S45" s="26"/>
      <x:c r="T45" s="26"/>
      <x:c r="U45" s="26"/>
      <x:c r="V45" s="24" t="n">
        <x:f>IF(A45="",0,M45-N45-M45*O45-P45-Q45-M45*R45-M45*S45-M45*T45-M45*U45)</x:f>
        <x:v>0</x:v>
      </x:c>
      <x:c r="W45" s="30"/>
      <x:c r="X45" s="24" t="n">
        <x:f>IF(A45="",0,V45*W45)</x:f>
        <x:v>0</x:v>
      </x:c>
      <x:c r="Y45" s="28" t="n">
        <x:f>IF(A45="",0,MIN(1,IF(I45="Отсутствует",0.45,IF(I45="Архивный",0.4,IF(I45="Приостановлен",0.45,0)))+IF(K45="Пробел",0.3,0)+IF(L45="Требует исправления",0.25,0)+IF(G45="Да",IF(H45="",0.2,0),0)))</x:f>
        <x:v>0</x:v>
      </x:c>
      <x:c r="Z45" s="24" t="n">
        <x:f>IF(A45="",0,ABS(X45)*Y45)</x:f>
        <x:v>0</x:v>
      </x:c>
      <x:c r="AA45" s="20"/>
      <x:c r="AB45" s="20"/>
      <x:c r="AC45" s="20"/>
      <x:c r="AD45" s="20"/>
    </x:row>
    <x:row r="46">
      <x:c r="A46" s="20"/>
      <x:c r="B46" s="20"/>
      <x:c r="C46" s="20"/>
      <x:c r="D46" s="20"/>
      <x:c r="E46" s="20"/>
      <x:c r="F46" s="20"/>
      <x:c r="G46" s="20"/>
      <x:c r="H46" s="20"/>
      <x:c r="I46" s="20"/>
      <x:c r="J46" s="20"/>
      <x:c r="K46" s="20"/>
      <x:c r="L46" s="20"/>
      <x:c r="M46" s="22"/>
      <x:c r="N46" s="22"/>
      <x:c r="O46" s="26"/>
      <x:c r="P46" s="22"/>
      <x:c r="Q46" s="22"/>
      <x:c r="R46" s="26"/>
      <x:c r="S46" s="26"/>
      <x:c r="T46" s="26"/>
      <x:c r="U46" s="26"/>
      <x:c r="V46" s="24" t="n">
        <x:f>IF(A46="",0,M46-N46-M46*O46-P46-Q46-M46*R46-M46*S46-M46*T46-M46*U46)</x:f>
        <x:v>0</x:v>
      </x:c>
      <x:c r="W46" s="30"/>
      <x:c r="X46" s="24" t="n">
        <x:f>IF(A46="",0,V46*W46)</x:f>
        <x:v>0</x:v>
      </x:c>
      <x:c r="Y46" s="28" t="n">
        <x:f>IF(A46="",0,MIN(1,IF(I46="Отсутствует",0.45,IF(I46="Архивный",0.4,IF(I46="Приостановлен",0.45,0)))+IF(K46="Пробел",0.3,0)+IF(L46="Требует исправления",0.25,0)+IF(G46="Да",IF(H46="",0.2,0),0)))</x:f>
        <x:v>0</x:v>
      </x:c>
      <x:c r="Z46" s="24" t="n">
        <x:f>IF(A46="",0,ABS(X46)*Y46)</x:f>
        <x:v>0</x:v>
      </x:c>
      <x:c r="AA46" s="20"/>
      <x:c r="AB46" s="20"/>
      <x:c r="AC46" s="20"/>
      <x:c r="AD46" s="20"/>
    </x:row>
    <x:row r="47">
      <x:c r="A47" s="20"/>
      <x:c r="B47" s="20"/>
      <x:c r="C47" s="20"/>
      <x:c r="D47" s="20"/>
      <x:c r="E47" s="20"/>
      <x:c r="F47" s="20"/>
      <x:c r="G47" s="20"/>
      <x:c r="H47" s="20"/>
      <x:c r="I47" s="20"/>
      <x:c r="J47" s="20"/>
      <x:c r="K47" s="20"/>
      <x:c r="L47" s="20"/>
      <x:c r="M47" s="22"/>
      <x:c r="N47" s="22"/>
      <x:c r="O47" s="26"/>
      <x:c r="P47" s="22"/>
      <x:c r="Q47" s="22"/>
      <x:c r="R47" s="26"/>
      <x:c r="S47" s="26"/>
      <x:c r="T47" s="26"/>
      <x:c r="U47" s="26"/>
      <x:c r="V47" s="24" t="n">
        <x:f>IF(A47="",0,M47-N47-M47*O47-P47-Q47-M47*R47-M47*S47-M47*T47-M47*U47)</x:f>
        <x:v>0</x:v>
      </x:c>
      <x:c r="W47" s="30"/>
      <x:c r="X47" s="24" t="n">
        <x:f>IF(A47="",0,V47*W47)</x:f>
        <x:v>0</x:v>
      </x:c>
      <x:c r="Y47" s="28" t="n">
        <x:f>IF(A47="",0,MIN(1,IF(I47="Отсутствует",0.45,IF(I47="Архивный",0.4,IF(I47="Приостановлен",0.45,0)))+IF(K47="Пробел",0.3,0)+IF(L47="Требует исправления",0.25,0)+IF(G47="Да",IF(H47="",0.2,0),0)))</x:f>
        <x:v>0</x:v>
      </x:c>
      <x:c r="Z47" s="24" t="n">
        <x:f>IF(A47="",0,ABS(X47)*Y47)</x:f>
        <x:v>0</x:v>
      </x:c>
      <x:c r="AA47" s="20"/>
      <x:c r="AB47" s="20"/>
      <x:c r="AC47" s="20"/>
      <x:c r="AD47" s="20"/>
    </x:row>
    <x:row r="48">
      <x:c r="A48" s="20"/>
      <x:c r="B48" s="20"/>
      <x:c r="C48" s="20"/>
      <x:c r="D48" s="20"/>
      <x:c r="E48" s="20"/>
      <x:c r="F48" s="20"/>
      <x:c r="G48" s="20"/>
      <x:c r="H48" s="20"/>
      <x:c r="I48" s="20"/>
      <x:c r="J48" s="20"/>
      <x:c r="K48" s="20"/>
      <x:c r="L48" s="20"/>
      <x:c r="M48" s="22"/>
      <x:c r="N48" s="22"/>
      <x:c r="O48" s="26"/>
      <x:c r="P48" s="22"/>
      <x:c r="Q48" s="22"/>
      <x:c r="R48" s="26"/>
      <x:c r="S48" s="26"/>
      <x:c r="T48" s="26"/>
      <x:c r="U48" s="26"/>
      <x:c r="V48" s="24" t="n">
        <x:f>IF(A48="",0,M48-N48-M48*O48-P48-Q48-M48*R48-M48*S48-M48*T48-M48*U48)</x:f>
        <x:v>0</x:v>
      </x:c>
      <x:c r="W48" s="30"/>
      <x:c r="X48" s="24" t="n">
        <x:f>IF(A48="",0,V48*W48)</x:f>
        <x:v>0</x:v>
      </x:c>
      <x:c r="Y48" s="28" t="n">
        <x:f>IF(A48="",0,MIN(1,IF(I48="Отсутствует",0.45,IF(I48="Архивный",0.4,IF(I48="Приостановлен",0.45,0)))+IF(K48="Пробел",0.3,0)+IF(L48="Требует исправления",0.25,0)+IF(G48="Да",IF(H48="",0.2,0),0)))</x:f>
        <x:v>0</x:v>
      </x:c>
      <x:c r="Z48" s="24" t="n">
        <x:f>IF(A48="",0,ABS(X48)*Y48)</x:f>
        <x:v>0</x:v>
      </x:c>
      <x:c r="AA48" s="20"/>
      <x:c r="AB48" s="20"/>
      <x:c r="AC48" s="20"/>
      <x:c r="AD48" s="20"/>
    </x:row>
    <x:row r="49">
      <x:c r="A49" s="20"/>
      <x:c r="B49" s="20"/>
      <x:c r="C49" s="20"/>
      <x:c r="D49" s="20"/>
      <x:c r="E49" s="20"/>
      <x:c r="F49" s="20"/>
      <x:c r="G49" s="20"/>
      <x:c r="H49" s="20"/>
      <x:c r="I49" s="20"/>
      <x:c r="J49" s="20"/>
      <x:c r="K49" s="20"/>
      <x:c r="L49" s="20"/>
      <x:c r="M49" s="22"/>
      <x:c r="N49" s="22"/>
      <x:c r="O49" s="26"/>
      <x:c r="P49" s="22"/>
      <x:c r="Q49" s="22"/>
      <x:c r="R49" s="26"/>
      <x:c r="S49" s="26"/>
      <x:c r="T49" s="26"/>
      <x:c r="U49" s="26"/>
      <x:c r="V49" s="24" t="n">
        <x:f>IF(A49="",0,M49-N49-M49*O49-P49-Q49-M49*R49-M49*S49-M49*T49-M49*U49)</x:f>
        <x:v>0</x:v>
      </x:c>
      <x:c r="W49" s="30"/>
      <x:c r="X49" s="24" t="n">
        <x:f>IF(A49="",0,V49*W49)</x:f>
        <x:v>0</x:v>
      </x:c>
      <x:c r="Y49" s="28" t="n">
        <x:f>IF(A49="",0,MIN(1,IF(I49="Отсутствует",0.45,IF(I49="Архивный",0.4,IF(I49="Приостановлен",0.45,0)))+IF(K49="Пробел",0.3,0)+IF(L49="Требует исправления",0.25,0)+IF(G49="Да",IF(H49="",0.2,0),0)))</x:f>
        <x:v>0</x:v>
      </x:c>
      <x:c r="Z49" s="24" t="n">
        <x:f>IF(A49="",0,ABS(X49)*Y49)</x:f>
        <x:v>0</x:v>
      </x:c>
      <x:c r="AA49" s="20"/>
      <x:c r="AB49" s="20"/>
      <x:c r="AC49" s="20"/>
      <x:c r="AD49" s="20"/>
    </x:row>
    <x:row r="50">
      <x:c r="A50" s="20"/>
      <x:c r="B50" s="20"/>
      <x:c r="C50" s="20"/>
      <x:c r="D50" s="20"/>
      <x:c r="E50" s="20"/>
      <x:c r="F50" s="20"/>
      <x:c r="G50" s="20"/>
      <x:c r="H50" s="20"/>
      <x:c r="I50" s="20"/>
      <x:c r="J50" s="20"/>
      <x:c r="K50" s="20"/>
      <x:c r="L50" s="20"/>
      <x:c r="M50" s="22"/>
      <x:c r="N50" s="22"/>
      <x:c r="O50" s="26"/>
      <x:c r="P50" s="22"/>
      <x:c r="Q50" s="22"/>
      <x:c r="R50" s="26"/>
      <x:c r="S50" s="26"/>
      <x:c r="T50" s="26"/>
      <x:c r="U50" s="26"/>
      <x:c r="V50" s="24" t="n">
        <x:f>IF(A50="",0,M50-N50-M50*O50-P50-Q50-M50*R50-M50*S50-M50*T50-M50*U50)</x:f>
        <x:v>0</x:v>
      </x:c>
      <x:c r="W50" s="30"/>
      <x:c r="X50" s="24" t="n">
        <x:f>IF(A50="",0,V50*W50)</x:f>
        <x:v>0</x:v>
      </x:c>
      <x:c r="Y50" s="28" t="n">
        <x:f>IF(A50="",0,MIN(1,IF(I50="Отсутствует",0.45,IF(I50="Архивный",0.4,IF(I50="Приостановлен",0.45,0)))+IF(K50="Пробел",0.3,0)+IF(L50="Требует исправления",0.25,0)+IF(G50="Да",IF(H50="",0.2,0),0)))</x:f>
        <x:v>0</x:v>
      </x:c>
      <x:c r="Z50" s="24" t="n">
        <x:f>IF(A50="",0,ABS(X50)*Y50)</x:f>
        <x:v>0</x:v>
      </x:c>
      <x:c r="AA50" s="20"/>
      <x:c r="AB50" s="20"/>
      <x:c r="AC50" s="20"/>
      <x:c r="AD50" s="20"/>
    </x:row>
    <x:row r="51">
      <x:c r="A51" s="20"/>
      <x:c r="B51" s="20"/>
      <x:c r="C51" s="20"/>
      <x:c r="D51" s="20"/>
      <x:c r="E51" s="20"/>
      <x:c r="F51" s="20"/>
      <x:c r="G51" s="20"/>
      <x:c r="H51" s="20"/>
      <x:c r="I51" s="20"/>
      <x:c r="J51" s="20"/>
      <x:c r="K51" s="20"/>
      <x:c r="L51" s="20"/>
      <x:c r="M51" s="22"/>
      <x:c r="N51" s="22"/>
      <x:c r="O51" s="26"/>
      <x:c r="P51" s="22"/>
      <x:c r="Q51" s="22"/>
      <x:c r="R51" s="26"/>
      <x:c r="S51" s="26"/>
      <x:c r="T51" s="26"/>
      <x:c r="U51" s="26"/>
      <x:c r="V51" s="24" t="n">
        <x:f>IF(A51="",0,M51-N51-M51*O51-P51-Q51-M51*R51-M51*S51-M51*T51-M51*U51)</x:f>
        <x:v>0</x:v>
      </x:c>
      <x:c r="W51" s="30"/>
      <x:c r="X51" s="24" t="n">
        <x:f>IF(A51="",0,V51*W51)</x:f>
        <x:v>0</x:v>
      </x:c>
      <x:c r="Y51" s="28" t="n">
        <x:f>IF(A51="",0,MIN(1,IF(I51="Отсутствует",0.45,IF(I51="Архивный",0.4,IF(I51="Приостановлен",0.45,0)))+IF(K51="Пробел",0.3,0)+IF(L51="Требует исправления",0.25,0)+IF(G51="Да",IF(H51="",0.2,0),0)))</x:f>
        <x:v>0</x:v>
      </x:c>
      <x:c r="Z51" s="24" t="n">
        <x:f>IF(A51="",0,ABS(X51)*Y51)</x:f>
        <x:v>0</x:v>
      </x:c>
      <x:c r="AA51" s="20"/>
      <x:c r="AB51" s="20"/>
      <x:c r="AC51" s="20"/>
      <x:c r="AD51" s="20"/>
    </x:row>
    <x:row r="52">
      <x:c r="A52" s="20"/>
      <x:c r="B52" s="20"/>
      <x:c r="C52" s="20"/>
      <x:c r="D52" s="20"/>
      <x:c r="E52" s="20"/>
      <x:c r="F52" s="20"/>
      <x:c r="G52" s="20"/>
      <x:c r="H52" s="20"/>
      <x:c r="I52" s="20"/>
      <x:c r="J52" s="20"/>
      <x:c r="K52" s="20"/>
      <x:c r="L52" s="20"/>
      <x:c r="M52" s="22"/>
      <x:c r="N52" s="22"/>
      <x:c r="O52" s="26"/>
      <x:c r="P52" s="22"/>
      <x:c r="Q52" s="22"/>
      <x:c r="R52" s="26"/>
      <x:c r="S52" s="26"/>
      <x:c r="T52" s="26"/>
      <x:c r="U52" s="26"/>
      <x:c r="V52" s="24" t="n">
        <x:f>IF(A52="",0,M52-N52-M52*O52-P52-Q52-M52*R52-M52*S52-M52*T52-M52*U52)</x:f>
        <x:v>0</x:v>
      </x:c>
      <x:c r="W52" s="30"/>
      <x:c r="X52" s="24" t="n">
        <x:f>IF(A52="",0,V52*W52)</x:f>
        <x:v>0</x:v>
      </x:c>
      <x:c r="Y52" s="28" t="n">
        <x:f>IF(A52="",0,MIN(1,IF(I52="Отсутствует",0.45,IF(I52="Архивный",0.4,IF(I52="Приостановлен",0.45,0)))+IF(K52="Пробел",0.3,0)+IF(L52="Требует исправления",0.25,0)+IF(G52="Да",IF(H52="",0.2,0),0)))</x:f>
        <x:v>0</x:v>
      </x:c>
      <x:c r="Z52" s="24" t="n">
        <x:f>IF(A52="",0,ABS(X52)*Y52)</x:f>
        <x:v>0</x:v>
      </x:c>
      <x:c r="AA52" s="20"/>
      <x:c r="AB52" s="20"/>
      <x:c r="AC52" s="20"/>
      <x:c r="AD52" s="20"/>
    </x:row>
    <x:row r="53">
      <x:c r="A53" s="20"/>
      <x:c r="B53" s="20"/>
      <x:c r="C53" s="20"/>
      <x:c r="D53" s="20"/>
      <x:c r="E53" s="20"/>
      <x:c r="F53" s="20"/>
      <x:c r="G53" s="20"/>
      <x:c r="H53" s="20"/>
      <x:c r="I53" s="20"/>
      <x:c r="J53" s="20"/>
      <x:c r="K53" s="20"/>
      <x:c r="L53" s="20"/>
      <x:c r="M53" s="22"/>
      <x:c r="N53" s="22"/>
      <x:c r="O53" s="26"/>
      <x:c r="P53" s="22"/>
      <x:c r="Q53" s="22"/>
      <x:c r="R53" s="26"/>
      <x:c r="S53" s="26"/>
      <x:c r="T53" s="26"/>
      <x:c r="U53" s="26"/>
      <x:c r="V53" s="24" t="n">
        <x:f>IF(A53="",0,M53-N53-M53*O53-P53-Q53-M53*R53-M53*S53-M53*T53-M53*U53)</x:f>
        <x:v>0</x:v>
      </x:c>
      <x:c r="W53" s="30"/>
      <x:c r="X53" s="24" t="n">
        <x:f>IF(A53="",0,V53*W53)</x:f>
        <x:v>0</x:v>
      </x:c>
      <x:c r="Y53" s="28" t="n">
        <x:f>IF(A53="",0,MIN(1,IF(I53="Отсутствует",0.45,IF(I53="Архивный",0.4,IF(I53="Приостановлен",0.45,0)))+IF(K53="Пробел",0.3,0)+IF(L53="Требует исправления",0.25,0)+IF(G53="Да",IF(H53="",0.2,0),0)))</x:f>
        <x:v>0</x:v>
      </x:c>
      <x:c r="Z53" s="24" t="n">
        <x:f>IF(A53="",0,ABS(X53)*Y53)</x:f>
        <x:v>0</x:v>
      </x:c>
      <x:c r="AA53" s="20"/>
      <x:c r="AB53" s="20"/>
      <x:c r="AC53" s="20"/>
      <x:c r="AD53" s="20"/>
    </x:row>
  </x:sheetData>
  <x:mergeCells>
    <x:mergeCell ref="A1:AD1"/>
  </x:mergeCells>
  <x:conditionalFormatting sqref="Y4:Y53">
    <x:cfRule type="colorScale" priority="1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conditionalFormatting sqref="Z4:Z53">
    <x:cfRule type="colorScale" priority="2">
      <x:colorScale>
        <x:cfvo type="min"/>
        <x:cfvo type="percentile" val="50"/>
        <x:cfvo type="max"/>
        <x:color rgb="FFD9EAD3"/>
        <x:color rgb="FFFFF2CC"/>
        <x:color rgb="FFF4CCCC"/>
      </x:colorScale>
    </x:cfRule>
  </x:conditionalFormatting>
  <x:dataValidations count="9">
    <x:dataValidation type="list" sqref="C4:C53">
      <x:formula1>"Маркетплейс A,Маркетплейс B,Маркетплейс C,Другая"</x:formula1>
    </x:dataValidation>
    <x:dataValidation type="list" sqref="D4:D53">
      <x:formula1>"Обычная,Маркировка,Соответствие,Госрегистрация / БАД,Медизделие / лекарство,Пестициды / агрохимикаты,Иное"</x:formula1>
    </x:dataValidation>
    <x:dataValidation type="list" sqref="F4:F53">
      <x:formula1>"Да,Нет"</x:formula1>
    </x:dataValidation>
    <x:dataValidation type="list" sqref="G4:G53">
      <x:formula1>"Да,Нет"</x:formula1>
    </x:dataValidation>
    <x:dataValidation type="list" sqref="J4:J53">
      <x:formula1>"Да,Нет"</x:formula1>
    </x:dataValidation>
    <x:dataValidation type="list" sqref="I4:I53">
      <x:formula1>"Действует,Отсутствует,Архивный,Приостановлен,Не требуется"</x:formula1>
    </x:dataValidation>
    <x:dataValidation type="list" sqref="K4:K53">
      <x:formula1>"Готово,Пробел,Не требуется"</x:formula1>
    </x:dataValidation>
    <x:dataValidation type="list" sqref="L4:L53">
      <x:formula1>"Готово,Требует исправления"</x:formula1>
    </x:dataValidation>
    <x:dataValidation type="list" sqref="AA4:AA53">
      <x:formula1>"Без срочных действий,Проверить повторно,Обновить карточку,Обновить документ,Исправить маркировку,Приостановить до проверки"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</x:cols>
  <x:sheetData>
    <x:row r="1" ht="24" customHeight="1">
      <x:c r="A1" s="4" t="str">
        <x:v>Готовность магазина к 1 октября 2026</x:v>
      </x:c>
      <x:c r="B1" s="4"/>
      <x:c r="C1" s="4"/>
      <x:c r="D1" s="4"/>
      <x:c r="E1" s="4"/>
      <x:c r="F1" s="4"/>
      <x:c r="G1" s="4"/>
      <x:c r="H1" s="4"/>
    </x:row>
    <x:row r="3">
      <x:c r="A3" s="12" t="str">
        <x:v>KPI</x:v>
      </x:c>
      <x:c r="B3" s="12" t="str">
        <x:v>Значение</x:v>
      </x:c>
      <x:c r="D3" s="12" t="str">
        <x:v>Риск</x:v>
      </x:c>
      <x:c r="E3" s="12" t="str">
        <x:v>SKU</x:v>
      </x:c>
    </x:row>
    <x:row r="4">
      <x:c r="A4" t="str">
        <x:v>SKU в аудите</x:v>
      </x:c>
      <x:c r="B4" s="34" t="n">
        <x:f>COUNTA(SKU_AUDIT!A4:A53)</x:f>
        <x:v>4</x:v>
      </x:c>
      <x:c r="D4" t="str">
        <x:v>0–29%</x:v>
      </x:c>
      <x:c r="E4" t="n">
        <x:f>COUNTIFS(SKU_AUDIT!Y4:Y53,"&gt;=0",SKU_AUDIT!Y4:Y53,"&lt;0.3",SKU_AUDIT!A4:A53,"&lt;&gt;")</x:f>
        <x:v>2</x:v>
      </x:c>
    </x:row>
    <x:row r="5">
      <x:c r="A5" t="str">
        <x:v>SKU высокого риска (≥60%)</x:v>
      </x:c>
      <x:c r="B5" s="34" t="n">
        <x:f>COUNTIF(SKU_AUDIT!Y4:Y53,"&gt;=0.6")</x:f>
        <x:v>2</x:v>
      </x:c>
      <x:c r="D5" t="str">
        <x:v>30–59%</x:v>
      </x:c>
      <x:c r="E5" t="n">
        <x:f>COUNTIFS(SKU_AUDIT!Y4:Y53,"&gt;=0.3",SKU_AUDIT!Y4:Y53,"&lt;0.6")</x:f>
        <x:v>0</x:v>
      </x:c>
    </x:row>
    <x:row r="6">
      <x:c r="A6" t="str">
        <x:v>Вклад под риском, ₽/мес.</x:v>
      </x:c>
      <x:c r="B6" s="24" t="n">
        <x:f>SUMIF(SKU_AUDIT!Y4:Y53,"&gt;0",SKU_AUDIT!X4:X53)</x:f>
        <x:v>37553.00000000001</x:v>
      </x:c>
      <x:c r="D6" t="str">
        <x:v>60–79%</x:v>
      </x:c>
      <x:c r="E6" t="n">
        <x:f>COUNTIFS(SKU_AUDIT!Y4:Y53,"&gt;=0.6",SKU_AUDIT!Y4:Y53,"&lt;0.8")</x:f>
        <x:v>1</x:v>
      </x:c>
    </x:row>
    <x:row r="7">
      <x:c r="A7" t="str">
        <x:v>Документы отсутствуют/архивные</x:v>
      </x:c>
      <x:c r="B7" s="34" t="n">
        <x:f>COUNTIF(SKU_AUDIT!I4:I53,"Отсутствует")+COUNTIF(SKU_AUDIT!I4:I53,"Архивный")+COUNTIF(SKU_AUDIT!I4:I53,"Приостановлен")</x:f>
        <x:v>2</x:v>
      </x:c>
      <x:c r="D7" t="str">
        <x:v>80–100%</x:v>
      </x:c>
      <x:c r="E7" t="n">
        <x:f>COUNTIFS(SKU_AUDIT!Y4:Y53,"&gt;=0.8",SKU_AUDIT!A4:A53,"&lt;&gt;")</x:f>
        <x:v>1</x:v>
      </x:c>
    </x:row>
    <x:row r="8">
      <x:c r="A8" t="str">
        <x:v>Пробелы маркировки</x:v>
      </x:c>
      <x:c r="B8" s="34" t="n">
        <x:f>COUNTIF(SKU_AUDIT!K4:K53,"Пробел")</x:f>
        <x:v>1</x:v>
      </x:c>
    </x:row>
    <x:row r="9">
      <x:c r="A9" t="str">
        <x:v>Средняя готовность</x:v>
      </x:c>
      <x:c r="B9" s="28" t="n">
        <x:f>IF(B4=0,1,1-SUM(SKU_AUDIT!Y4:Y53)/B4)</x:f>
        <x:v>0.5875</x:v>
      </x:c>
    </x:row>
    <x:row r="12">
      <x:c r="A12" s="16" t="str">
        <x:v>Приоритет = регуляторный риск × месячный вклад SKU. Это помогает сначала исправлять товары, которые одновременно проблемны по документам и значимы для прибыли.</x:v>
      </x:c>
      <x:c r="B12" s="16"/>
    </x:row>
    <x:row r="13">
      <x:c r="A13" s="16"/>
      <x:c r="B13" s="16"/>
    </x:row>
    <x:row r="14">
      <x:c r="A14" s="16"/>
      <x:c r="B14" s="16"/>
    </x:row>
    <x:row r="15">
      <x:c r="A15" s="16"/>
      <x:c r="B15" s="16"/>
    </x:row>
    <x:row r="16">
      <x:c r="A16" s="16"/>
      <x:c r="B16" s="16"/>
    </x:row>
    <x:row r="17">
      <x:c r="A17" s="16"/>
      <x:c r="B17" s="16"/>
    </x:row>
    <x:row r="18">
      <x:c r="A18" s="16"/>
      <x:c r="B18" s="16"/>
    </x:row>
  </x:sheetData>
  <x:mergeCells>
    <x:mergeCell ref="A1:H1"/>
    <x:mergeCell ref="A12:B18"/>
  </x:mergeCells>
  <x:conditionalFormatting sqref="B9:B9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  <x:drawing xmlns:r="http://schemas.openxmlformats.org/officeDocument/2006/relationships" r:id="R3512e57e27254ddd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34" hidden="0" customWidth="1"/>
    <x:col min="4" max="4" width="38" hidden="0" customWidth="1"/>
    <x:col min="5" max="5" width="23" hidden="0" customWidth="1"/>
    <x:col min="6" max="6" width="23" hidden="0" customWidth="1"/>
    <x:col min="7" max="7" width="23" hidden="0" customWidth="1"/>
    <x:col min="8" max="8" width="18" hidden="0" customWidth="1"/>
  </x:cols>
  <x:sheetData>
    <x:row r="1" ht="24" customHeight="1">
      <x:c r="A1" s="4" t="str">
        <x:v>Договоры, уведомления и скидки</x:v>
      </x:c>
      <x:c r="B1" s="4"/>
      <x:c r="C1" s="4"/>
      <x:c r="D1" s="4"/>
      <x:c r="E1" s="4"/>
      <x:c r="F1" s="4"/>
      <x:c r="G1" s="4"/>
      <x:c r="H1" s="4"/>
    </x:row>
    <x:row r="3">
      <x:c r="A3" s="12" t="str">
        <x:v>Площадка</x:v>
      </x:c>
      <x:c r="B3" s="12" t="str">
        <x:v>Дата редакции договора</x:v>
      </x:c>
      <x:c r="C3" s="12" t="str">
        <x:v>Ссылка / файл</x:v>
      </x:c>
      <x:c r="D3" s="12" t="str">
        <x:v>Последнее существенное изменение</x:v>
      </x:c>
      <x:c r="E3" s="12" t="str">
        <x:v>Пересчитана экономика?</x:v>
      </x:c>
      <x:c r="F3" s="12" t="str">
        <x:v>Минимальная цена настроена?</x:v>
      </x:c>
      <x:c r="G3" s="12" t="str">
        <x:v>Запрет скидок доступен?</x:v>
      </x:c>
      <x:c r="H3" s="12" t="str">
        <x:v>Ответственный</x:v>
      </x:c>
    </x:row>
    <x:row r="4">
      <x:c r="A4" t="str">
        <x:v>Ozon</x:v>
      </x:c>
      <x:c r="B4" s="20" t="str"/>
      <x:c r="C4" s="20" t="str"/>
      <x:c r="D4" s="20" t="str"/>
      <x:c r="E4" s="20" t="str">
        <x:v>Нет</x:v>
      </x:c>
      <x:c r="F4" s="20" t="str">
        <x:v>Нет</x:v>
      </x:c>
      <x:c r="G4" s="20" t="str">
        <x:v>Не проверено</x:v>
      </x:c>
      <x:c r="H4" s="20" t="str"/>
    </x:row>
    <x:row r="5">
      <x:c r="A5" t="str">
        <x:v>Wildberries</x:v>
      </x:c>
      <x:c r="B5" s="20" t="str"/>
      <x:c r="C5" s="20" t="str"/>
      <x:c r="D5" s="20" t="str"/>
      <x:c r="E5" s="20" t="str">
        <x:v>Нет</x:v>
      </x:c>
      <x:c r="F5" s="20" t="str">
        <x:v>Нет</x:v>
      </x:c>
      <x:c r="G5" s="20" t="str">
        <x:v>Не проверено</x:v>
      </x:c>
      <x:c r="H5" s="20" t="str"/>
    </x:row>
    <x:row r="6">
      <x:c r="A6" t="str">
        <x:v>Яндекс Маркет</x:v>
      </x:c>
      <x:c r="B6" s="20" t="str"/>
      <x:c r="C6" s="20" t="str"/>
      <x:c r="D6" s="20" t="str"/>
      <x:c r="E6" s="20" t="str">
        <x:v>Нет</x:v>
      </x:c>
      <x:c r="F6" s="20" t="str">
        <x:v>Нет</x:v>
      </x:c>
      <x:c r="G6" s="20" t="str">
        <x:v>Не проверено</x:v>
      </x:c>
      <x:c r="H6" s="20" t="str"/>
    </x:row>
    <x:row r="7">
      <x:c r="A7" t="str">
        <x:v>Другая</x:v>
      </x:c>
      <x:c r="B7" s="20" t="str"/>
      <x:c r="C7" s="20" t="str"/>
      <x:c r="D7" s="20" t="str"/>
      <x:c r="E7" s="20" t="str">
        <x:v>Нет</x:v>
      </x:c>
      <x:c r="F7" s="20" t="str">
        <x:v>Нет</x:v>
      </x:c>
      <x:c r="G7" s="20" t="str">
        <x:v>Не проверено</x:v>
      </x:c>
      <x:c r="H7" s="20" t="str"/>
    </x:row>
    <x:row r="10">
      <x:c r="A10" s="16" t="str">
        <x:v>Сроки: существенные односторонние изменения договора — в предусмотренных законом случаях не менее чем за 45 календарных дней; иные — не менее чем за 15 календарных дней. Скидка за счёт продавца по общему правилу — уведомление не менее чем за 5 рабочих дней + согласие.</x:v>
      </x:c>
      <x:c r="B10" s="16"/>
      <x:c r="C10" s="16"/>
      <x:c r="D10" s="16"/>
      <x:c r="E10" s="16"/>
      <x:c r="F10" s="16"/>
      <x:c r="G10" s="16"/>
      <x:c r="H10" s="16"/>
    </x:row>
    <x:row r="11">
      <x:c r="A11" s="16"/>
      <x:c r="B11" s="16"/>
      <x:c r="C11" s="16"/>
      <x:c r="D11" s="16"/>
      <x:c r="E11" s="16"/>
      <x:c r="F11" s="16"/>
      <x:c r="G11" s="16"/>
      <x:c r="H11" s="16"/>
    </x:row>
    <x:row r="12">
      <x:c r="A12" s="16"/>
      <x:c r="B12" s="16"/>
      <x:c r="C12" s="16"/>
      <x:c r="D12" s="16"/>
      <x:c r="E12" s="16"/>
      <x:c r="F12" s="16"/>
      <x:c r="G12" s="16"/>
      <x:c r="H12" s="16"/>
    </x:row>
    <x:row r="13">
      <x:c r="A13" s="16"/>
      <x:c r="B13" s="16"/>
      <x:c r="C13" s="16"/>
      <x:c r="D13" s="16"/>
      <x:c r="E13" s="16"/>
      <x:c r="F13" s="16"/>
      <x:c r="G13" s="16"/>
      <x:c r="H13" s="16"/>
    </x:row>
    <x:row r="14">
      <x:c r="A14" s="16"/>
      <x:c r="B14" s="16"/>
      <x:c r="C14" s="16"/>
      <x:c r="D14" s="16"/>
      <x:c r="E14" s="16"/>
      <x:c r="F14" s="16"/>
      <x:c r="G14" s="16"/>
      <x:c r="H14" s="16"/>
    </x:row>
  </x:sheetData>
  <x:mergeCells>
    <x:mergeCell ref="A1:H1"/>
    <x:mergeCell ref="A10:H14"/>
  </x:mergeCells>
  <x:dataValidations count="3">
    <x:dataValidation type="list" sqref="E4:E7">
      <x:formula1>"Да,Нет"</x:formula1>
    </x:dataValidation>
    <x:dataValidation type="list" sqref="F4:F7">
      <x:formula1>"Да,Нет"</x:formula1>
    </x:dataValidation>
    <x:dataValidation type="list" sqref="G4:G7">
      <x:formula1>"Да,Нет,Не проверено"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2" hidden="0" customWidth="1"/>
    <x:col min="3" max="3" width="20" hidden="0" customWidth="1"/>
    <x:col min="4" max="4" width="16" hidden="0" customWidth="1"/>
    <x:col min="5" max="5" width="34" hidden="0" customWidth="1"/>
  </x:cols>
  <x:sheetData>
    <x:row r="1" ht="24" customHeight="1">
      <x:c r="A1" s="32" t="str">
        <x:v>План подготовки</x:v>
      </x:c>
      <x:c r="B1" s="32"/>
      <x:c r="C1" s="32"/>
      <x:c r="D1" s="32"/>
      <x:c r="E1" s="32"/>
    </x:row>
    <x:row r="3">
      <x:c r="A3" s="12" t="str">
        <x:v>Период</x:v>
      </x:c>
      <x:c r="B3" s="12" t="str">
        <x:v>Задача</x:v>
      </x:c>
      <x:c r="C3" s="12" t="str">
        <x:v>Ответственный</x:v>
      </x:c>
      <x:c r="D3" s="12" t="str">
        <x:v>Статус</x:v>
      </x:c>
      <x:c r="E3" s="12" t="str">
        <x:v>Комментарий</x:v>
      </x:c>
    </x:row>
    <x:row r="4">
      <x:c r="A4" t="str">
        <x:v>До 31 августа</x:v>
      </x:c>
      <x:c r="B4" t="str">
        <x:v>Выгрузить активные SKU по всем площадкам</x:v>
      </x:c>
      <x:c r="C4" s="20" t="str"/>
      <x:c r="D4" s="20" t="str">
        <x:v>Не начато</x:v>
      </x:c>
      <x:c r="E4" s="20" t="str"/>
    </x:row>
    <x:row r="5">
      <x:c r="A5" t="str">
        <x:v>До 31 августа</x:v>
      </x:c>
      <x:c r="B5" t="str">
        <x:v>Разделить маркировку / соответствие / госрегистрацию</x:v>
      </x:c>
      <x:c r="C5" s="20" t="str"/>
      <x:c r="D5" s="20" t="str">
        <x:v>Не начато</x:v>
      </x:c>
      <x:c r="E5" s="20" t="str"/>
    </x:row>
    <x:row r="6">
      <x:c r="A6" t="str">
        <x:v>До 31 августа</x:v>
      </x:c>
      <x:c r="B6" t="str">
        <x:v>Сверить данные продавца и контакты уведомлений</x:v>
      </x:c>
      <x:c r="C6" s="20" t="str"/>
      <x:c r="D6" s="20" t="str">
        <x:v>Не начато</x:v>
      </x:c>
      <x:c r="E6" s="20" t="str"/>
    </x:row>
    <x:row r="7">
      <x:c r="A7" t="str">
        <x:v>До 31 августа</x:v>
      </x:c>
      <x:c r="B7" t="str">
        <x:v>Сохранить актуальные редакции договоров</x:v>
      </x:c>
      <x:c r="C7" s="20" t="str"/>
      <x:c r="D7" s="20" t="str">
        <x:v>Не начато</x:v>
      </x:c>
      <x:c r="E7" s="20" t="str"/>
    </x:row>
    <x:row r="8">
      <x:c r="A8" t="str">
        <x:v>1–15 сентября</x:v>
      </x:c>
      <x:c r="B8" t="str">
        <x:v>Проверить статусы сертификатов, деклараций, СГР</x:v>
      </x:c>
      <x:c r="C8" s="20" t="str"/>
      <x:c r="D8" s="20" t="str">
        <x:v>Не начато</x:v>
      </x:c>
      <x:c r="E8" s="20" t="str"/>
    </x:row>
    <x:row r="9">
      <x:c r="A9" t="str">
        <x:v>1–15 сентября</x:v>
      </x:c>
      <x:c r="B9" t="str">
        <x:v>Исправить коды ТН ВЭД / ОКПД2 и реквизиты карточек</x:v>
      </x:c>
      <x:c r="C9" s="20" t="str"/>
      <x:c r="D9" s="20" t="str">
        <x:v>Не начато</x:v>
      </x:c>
      <x:c r="E9" s="20" t="str"/>
    </x:row>
    <x:row r="10">
      <x:c r="A10" t="str">
        <x:v>1–15 сентября</x:v>
      </x:c>
      <x:c r="B10" t="str">
        <x:v>Проверить процессы маркировки и возвратов</x:v>
      </x:c>
      <x:c r="C10" s="20" t="str"/>
      <x:c r="D10" s="20" t="str">
        <x:v>Не начато</x:v>
      </x:c>
      <x:c r="E10" s="20" t="str"/>
    </x:row>
    <x:row r="11">
      <x:c r="A11" t="str">
        <x:v>1–15 сентября</x:v>
      </x:c>
      <x:c r="B11" t="str">
        <x:v>Настроить минимальные цены и правила скидок</x:v>
      </x:c>
      <x:c r="C11" s="20" t="str"/>
      <x:c r="D11" s="20" t="str">
        <x:v>Не начато</x:v>
      </x:c>
      <x:c r="E11" s="20" t="str"/>
    </x:row>
    <x:row r="12">
      <x:c r="A12" t="str">
        <x:v>16–30 сентября</x:v>
      </x:c>
      <x:c r="B12" t="str">
        <x:v>Повторно проверить SKU высокого риска</x:v>
      </x:c>
      <x:c r="C12" s="20" t="str"/>
      <x:c r="D12" s="20" t="str">
        <x:v>Не начато</x:v>
      </x:c>
      <x:c r="E12" s="20" t="str"/>
    </x:row>
    <x:row r="13">
      <x:c r="A13" t="str">
        <x:v>16–30 сентября</x:v>
      </x:c>
      <x:c r="B13" t="str">
        <x:v>Создать архив уведомлений и доказательств</x:v>
      </x:c>
      <x:c r="C13" s="20" t="str"/>
      <x:c r="D13" s="20" t="str">
        <x:v>Не начато</x:v>
      </x:c>
      <x:c r="E13" s="20" t="str"/>
    </x:row>
    <x:row r="14">
      <x:c r="A14" t="str">
        <x:v>16–30 сентября</x:v>
      </x:c>
      <x:c r="B14" t="str">
        <x:v>Назначить процесс досудебных жалоб</x:v>
      </x:c>
      <x:c r="C14" s="20" t="str"/>
      <x:c r="D14" s="20" t="str">
        <x:v>Не начато</x:v>
      </x:c>
      <x:c r="E14" s="20" t="str"/>
    </x:row>
    <x:row r="15">
      <x:c r="A15" t="str">
        <x:v>С 1 октября</x:v>
      </x:c>
      <x:c r="B15" t="str">
        <x:v>Ежедневно контролировать запросы платформ</x:v>
      </x:c>
      <x:c r="C15" s="20" t="str"/>
      <x:c r="D15" s="20" t="str">
        <x:v>Не начато</x:v>
      </x:c>
      <x:c r="E15" s="20" t="str"/>
    </x:row>
  </x:sheetData>
  <x:mergeCells>
    <x:mergeCell ref="A1:E1"/>
  </x:mergeCells>
  <x:conditionalFormatting sqref="D4:D15">
    <x:cfRule type="expression" dxfId="0" priority="1">
      <x:formula>D4="Готово"</x:formula>
    </x:cfRule>
    <x:cfRule type="expression" dxfId="1" priority="2">
      <x:formula>D4="Блокер"</x:formula>
    </x:cfRule>
  </x:conditionalFormatting>
  <x:dataValidations count="1">
    <x:dataValidation type="list" sqref="D4:D15">
      <x:formula1>"Не начато,В работе,Готово,Блокер"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38" hidden="0" customWidth="1"/>
    <x:col min="3" max="3" width="70" hidden="0" customWidth="1"/>
  </x:cols>
  <x:sheetData>
    <x:row r="1" ht="24" customHeight="1">
      <x:c r="A1" s="32" t="str">
        <x:v>Источники</x:v>
      </x:c>
      <x:c r="B1" s="32"/>
      <x:c r="C1" s="32"/>
    </x:row>
    <x:row r="3">
      <x:c r="A3" s="12" t="str">
        <x:v>Тема</x:v>
      </x:c>
      <x:c r="B3" s="12" t="str">
        <x:v>Источник</x:v>
      </x:c>
      <x:c r="C3" s="12" t="str">
        <x:v>URL</x:v>
      </x:c>
    </x:row>
    <x:row r="4">
      <x:c r="A4" t="str">
        <x:v>Платформенная экономика</x:v>
      </x:c>
      <x:c r="B4" t="str">
        <x:v>Федеральный закон № 289-ФЗ</x:v>
      </x:c>
      <x:c r="C4" t="str">
        <x:v>https://www.consultant.ru/document/cons_doc_LAW_511088/</x:v>
      </x:c>
    </x:row>
    <x:row r="5">
      <x:c r="A5" t="str">
        <x:v>Требования к публичным предложениям товара</x:v>
      </x:c>
      <x:c r="B5" t="str">
        <x:v>Федеральный закон № 290-ФЗ</x:v>
      </x:c>
      <x:c r="C5" t="str">
        <x:v>https://www.consultant.ru/document/cons_doc_LAW_511087/</x:v>
      </x:c>
    </x:row>
    <x:row r="6">
      <x:c r="A6" t="str">
        <x:v>Проверка партнёров</x:v>
      </x:c>
      <x:c r="B6" t="str">
        <x:v>Постановление Правительства № 768</x:v>
      </x:c>
      <x:c r="C6" t="str">
        <x:v>https://www.consultant.ru/document/cons_doc_LAW_537908/</x:v>
      </x:c>
    </x:row>
    <x:row r="7">
      <x:c r="A7" t="str">
        <x:v>Проверка карточек</x:v>
      </x:c>
      <x:c r="B7" t="str">
        <x:v>Постановление Правительства № 821</x:v>
      </x:c>
      <x:c r="C7" t="str">
        <x:v>https://www.consultant.ru/document/cons_doc_LAW_538485/</x:v>
      </x:c>
    </x:row>
    <x:row r="8">
      <x:c r="A8" t="str">
        <x:v>Штрафы</x:v>
      </x:c>
      <x:c r="B8" t="str">
        <x:v>Федеральный закон № 295-ФЗ</x:v>
      </x:c>
      <x:c r="C8" t="str">
        <x:v>https://www.consultant.ru/document/cons_doc_LAW_540995/</x:v>
      </x:c>
    </x:row>
    <x:row r="9">
      <x:c r="A9" t="str">
        <x:v>Изменения 2026</x:v>
      </x:c>
      <x:c r="B9" t="str">
        <x:v>ФНС России</x:v>
      </x:c>
      <x:c r="C9" t="str">
        <x:v>https://www.nalog.gov.ru/new2026/</x:v>
      </x:c>
    </x:row>
    <x:row r="10">
      <x:c r="A10" t="str">
        <x:v>Документы о соответствии</x:v>
      </x:c>
      <x:c r="B10" t="str">
        <x:v>Росаккредитация</x:v>
      </x:c>
      <x:c r="C10" t="str">
        <x:v>https://fsa.gov.ru/</x:v>
      </x:c>
    </x:row>
  </x:sheetData>
  <x:mergeCells>
    <x:mergeCell ref="A1:C1"/>
  </x:mergeCells>
  <x:pageMargins left="0.7" right="0.7" top="0.75" bottom="0.75" header="0.3" footer="0.3"/>
</x:worksheet>
</file>