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d38787b85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e0c771b55968407a"/>
    <x:sheet xmlns:r="http://schemas.openxmlformats.org/officeDocument/2006/relationships" name="Inputs" sheetId="2" r:id="Re4b26817599a45ca"/>
    <x:sheet xmlns:r="http://schemas.openxmlformats.org/officeDocument/2006/relationships" name="Calendar" sheetId="3" r:id="R151ae19b253c4c7b"/>
    <x:sheet xmlns:r="http://schemas.openxmlformats.org/officeDocument/2006/relationships" name="CostModel" sheetId="4" r:id="Rb8991b3969474d9d"/>
    <x:sheet xmlns:r="http://schemas.openxmlformats.org/officeDocument/2006/relationships" name="Readiness" sheetId="5" r:id="R7b17b92017584cea"/>
    <x:sheet xmlns:r="http://schemas.openxmlformats.org/officeDocument/2006/relationships" name="Dashboard" sheetId="6" r:id="R5f98c96505b44b76"/>
    <x:sheet xmlns:r="http://schemas.openxmlformats.org/officeDocument/2006/relationships" name="Sources" sheetId="7" r:id="R4de21f14f64c48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[Red](#,##0.00);-"/>
    <x:numFmt numFmtId="201" formatCode="0.0%"/>
    <x:numFmt numFmtId="202" formatCode="#,##0;[Red](#,##0);-"/>
    <x:numFmt numFmtId="203" formatCode="0%"/>
  </x:numFmts>
  <x:fonts count="8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sz val="11"/>
      <x:color rgb="FF0000FF"/>
      <x:name val="Carlito"/>
    </x:font>
    <x:font>
      <x:b/>
      <x:sz val="11"/>
      <x:name val="Carlito"/>
    </x:font>
    <x:font>
      <x:sz val="11"/>
      <x:color rgb="FF008000"/>
      <x:name val="Carlito"/>
    </x:font>
    <x:font>
      <x:sz val="11"/>
      <x:color rgb="FF102238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02238"/>
      </x:patternFill>
    </x:fill>
    <x:fill>
      <x:patternFill patternType="solid">
        <x:fgColor rgb="FFC99A42"/>
      </x:patternFill>
    </x:fill>
    <x:fill>
      <x:patternFill patternType="solid">
        <x:fgColor rgb="FFF7F3EB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4" fillId="0" borderId="0" xfId="0" applyNumberFormat="1" applyFont="1" applyFill="1" applyBorder="1"/>
    <x:xf numFmtId="200" fontId="4" fillId="0" borderId="1" xfId="0" applyNumberFormat="1" applyFont="1" applyFill="1" applyBorder="1"/>
    <x:xf numFmtId="201" fontId="4" fillId="0" borderId="0" xfId="0" applyNumberFormat="1" applyFont="1" applyFill="1" applyBorder="1"/>
    <x:xf numFmtId="201" fontId="4" fillId="0" borderId="1" xfId="0" applyNumberFormat="1" applyFont="1" applyFill="1" applyBorder="1"/>
    <x:xf numFmtId="200" fontId="4" fillId="0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wrapText="1"/>
    </x:xf>
    <x:xf numFmtId="200" fontId="4" fillId="0" borderId="1" xfId="0" applyNumberFormat="1" applyFont="1" applyFill="1" applyBorder="1" applyAlignment="1">
      <x:alignment wrapText="1"/>
    </x:xf>
    <x:xf numFmtId="201" fontId="4" fillId="0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2" fontId="0" fillId="0" borderId="0" xfId="0" applyNumberFormat="1" applyFont="1" applyFill="1" applyBorder="1"/>
    <x:xf numFmtId="202" fontId="5" fillId="0" borderId="0" xfId="0" applyNumberFormat="1" applyFont="1" applyFill="1" applyBorder="1"/>
    <x:xf numFmtId="202" fontId="0" fillId="0" borderId="1" xfId="0" applyNumberFormat="1" applyFont="1" applyFill="1" applyBorder="1"/>
    <x:xf numFmtId="202" fontId="5" fillId="0" borderId="1" xfId="0" applyNumberFormat="1" applyFont="1" applyFill="1" applyBorder="1"/>
    <x:xf numFmtId="202" fontId="6" fillId="0" borderId="0" xfId="0" applyNumberFormat="1" applyFont="1" applyFill="1" applyBorder="1"/>
    <x:xf numFmtId="202" fontId="6" fillId="0" borderId="1" xfId="0" applyNumberFormat="1" applyFont="1" applyFill="1" applyBorder="1"/>
    <x:xf numFmtId="202" fontId="6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202" fontId="5" fillId="0" borderId="0" xfId="0" applyNumberFormat="1" applyFont="1" applyFill="1" applyBorder="1" applyAlignment="1">
      <x:alignment wrapText="1"/>
    </x:xf>
    <x:xf numFmtId="202" fontId="6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202" fontId="5" fillId="0" borderId="1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3" fontId="0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203" fontId="6" fillId="0" borderId="0" xfId="0" applyNumberFormat="1" applyFont="1" applyFill="1" applyBorder="1"/>
    <x:xf numFmtId="0" fontId="6" fillId="0" borderId="0" xfId="0" applyNumberFormat="1" applyFont="1" applyFill="1" applyBorder="1"/>
    <x:xf numFmtId="203" fontId="6" fillId="0" borderId="1" xfId="0" applyNumberFormat="1" applyFont="1" applyFill="1" applyBorder="1"/>
    <x:xf numFmtId="0" fontId="6" fillId="0" borderId="1" xfId="0" applyNumberFormat="1" applyFont="1" applyFill="1" applyBorder="1"/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7" fillId="4" borderId="1" xfId="0" applyNumberFormat="1" applyFont="1" applyFill="1" applyBorder="1"/>
    <x:xf numFmtId="0" fontId="7" fillId="4" borderId="1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b/>
        <x:color rgb="FF2E8B57"/>
      </x:font>
      <x:fill>
        <x:patternFill patternType="solid">
          <x:bgColor rgb="FFD9EAD3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B4433C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a9213a8fd4774" /><Relationship Type="http://schemas.openxmlformats.org/officeDocument/2006/relationships/theme" Target="/xl/theme/theme1.xml" Id="Ra6d4a0f22e074960" /><Relationship Type="http://schemas.openxmlformats.org/officeDocument/2006/relationships/sharedStrings" Target="/xl/sharedStrings.xml" Id="R988ed0b1893d4b25" /><Relationship Type="http://schemas.openxmlformats.org/officeDocument/2006/relationships/worksheet" Target="/xl/worksheets/sheet1.xml" Id="Re0c771b55968407a" /><Relationship Type="http://schemas.openxmlformats.org/officeDocument/2006/relationships/worksheet" Target="/xl/worksheets/sheet2.xml" Id="Re4b26817599a45ca" /><Relationship Type="http://schemas.openxmlformats.org/officeDocument/2006/relationships/worksheet" Target="/xl/worksheets/sheet3.xml" Id="R151ae19b253c4c7b" /><Relationship Type="http://schemas.openxmlformats.org/officeDocument/2006/relationships/worksheet" Target="/xl/worksheets/sheet4.xml" Id="Rb8991b3969474d9d" /><Relationship Type="http://schemas.openxmlformats.org/officeDocument/2006/relationships/worksheet" Target="/xl/worksheets/sheet5.xml" Id="R7b17b92017584cea" /><Relationship Type="http://schemas.openxmlformats.org/officeDocument/2006/relationships/worksheet" Target="/xl/worksheets/sheet6.xml" Id="R5f98c96505b44b76" /><Relationship Type="http://schemas.openxmlformats.org/officeDocument/2006/relationships/worksheet" Target="/xl/worksheets/sheet7.xml" Id="R4de21f14f64c48b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e47a19c1f544be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Структура стартовых затрат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₽</c:v>
          </c:tx>
          <c:cat>
            <c:strRef>
              <c:f>'Dashboard'!$A$15:$A$19</c:f>
              <c:strCache>
                <c:ptCount val="0"/>
              </c:strCache>
            </c:strRef>
          </c:cat>
          <c:val>
            <c:numRef>
              <c:f>'Dashboard'!$B$15:$B$19</c:f>
              <c:numCache>
                <c:formatCode>#,##0;[Red](#,##0);-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e47a19c1f544be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d4e6ec8ba535458c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72" hidden="0" customWidth="1"/>
  </x:cols>
  <x:sheetData>
    <x:row r="1">
      <x:c r="A1" s="3" t="str">
        <x:v>КАЛЬКУЛЯТОР ЗАТРАТ И ГОТОВНОСТИ К МАРКИРОВКЕ — 2026</x:v>
      </x:c>
      <x:c r="B1" s="3"/>
      <x:c r="C1" s="3"/>
      <x:c r="D1" s="3"/>
      <x:c r="E1" s="3"/>
      <x:c r="F1" s="3"/>
      <x:c r="G1" s="3"/>
      <x:c r="H1" s="3"/>
    </x:row>
    <x:row r="3">
      <x:c r="A3" s="10" t="str">
        <x:v>Как пользоваться</x:v>
      </x:c>
      <x:c r="B3" s="10" t="str">
        <x:v>Порядок</x:v>
      </x:c>
    </x:row>
    <x:row r="4">
      <x:c r="A4" s="11" t="str">
        <x:v>1</x:v>
      </x:c>
      <x:c r="B4" s="11" t="str">
        <x:v>На Inputs замените синие значения своими.</x:v>
      </x:c>
    </x:row>
    <x:row r="5">
      <x:c r="A5" s="11" t="str">
        <x:v>2</x:v>
      </x:c>
      <x:c r="B5" s="11" t="str">
        <x:v>На Calendar найдите товарную группу и ближайшую дату.</x:v>
      </x:c>
    </x:row>
    <x:row r="6">
      <x:c r="A6" s="11" t="str">
        <x:v>3</x:v>
      </x:c>
      <x:c r="B6" s="11" t="str">
        <x:v>На CostModel проверьте CAPEX, ежемесячные расходы и стоимость кодов.</x:v>
      </x:c>
    </x:row>
    <x:row r="7">
      <x:c r="A7" s="11" t="str">
        <x:v>4</x:v>
      </x:c>
      <x:c r="B7" s="11" t="str">
        <x:v>На Readiness выставьте готовность 0 / 0,5 / 1 и отметьте критические блокеры.</x:v>
      </x:c>
    </x:row>
    <x:row r="8">
      <x:c r="A8" s="11" t="str">
        <x:v>5</x:v>
      </x:c>
      <x:c r="B8" s="11" t="str">
        <x:v>На Dashboard получите итог GO / RECHECK / STOP.</x:v>
      </x:c>
    </x:row>
    <x:row r="9">
      <x:c r="A9" s="11" t="str">
        <x:v>Важно</x:v>
      </x:c>
      <x:c r="B9" s="11" t="str">
        <x:v>0,61 ₽ за код — редактируемый ориентир из официальных материалов для бакалеи/мяса, не универсальная ставка.</x:v>
      </x:c>
    </x:row>
    <x:row r="10">
      <x:c r="A10" s="11" t="str">
        <x:v>Важно</x:v>
      </x:c>
      <x:c r="B10" s="11" t="str">
        <x:v>Модель не определяет ТН ВЭД/ОКПД2 и не заменяет юридическую квалификацию товара.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16" hidden="0" customWidth="1"/>
    <x:col min="4" max="4" width="80" hidden="0" customWidth="1"/>
  </x:cols>
  <x:sheetData>
    <x:row r="1">
      <x:c r="A1" s="14" t="str">
        <x:v>ВХОДНЫЕ ДАННЫЕ — замените синие значения</x:v>
      </x:c>
      <x:c r="B1" s="14"/>
      <x:c r="C1" s="14"/>
      <x:c r="D1" s="14"/>
    </x:row>
    <x:row r="3">
      <x:c r="A3" s="10" t="str">
        <x:v>Параметр</x:v>
      </x:c>
      <x:c r="B3" s="10" t="str">
        <x:v>Значение</x:v>
      </x:c>
      <x:c r="C3" s="10" t="str">
        <x:v>Ед.</x:v>
      </x:c>
      <x:c r="D3" s="10" t="str">
        <x:v>Источник / статус</x:v>
      </x:c>
    </x:row>
    <x:row r="4">
      <x:c r="A4" s="11" t="str">
        <x:v>Единиц продукции в месяц</x:v>
      </x:c>
      <x:c r="B4" s="22" t="n">
        <x:v>20000</x:v>
      </x:c>
      <x:c r="C4" s="11" t="str">
        <x:v>шт.</x:v>
      </x:c>
      <x:c r="D4" s="11" t="str">
        <x:v>Сценарное допущение — заменить</x:v>
      </x:c>
    </x:row>
    <x:row r="5">
      <x:c r="A5" s="11" t="str">
        <x:v>Стоимость кода</x:v>
      </x:c>
      <x:c r="B5" s="22" t="n">
        <x:v>0.61</x:v>
      </x:c>
      <x:c r="C5" s="11" t="str">
        <x:v>₽/код</x:v>
      </x:c>
      <x:c r="D5" s="11" t="str">
        <x:v>Официальный ориентир для бакалеи/мяса: https://markirovka.ru/knowledge/tovarnye-gruppy/bakaleinaya-produkciya/stoimost-kodov-markirovki-bakaleynaya-produkuiya</x:v>
      </x:c>
    </x:row>
    <x:row r="6">
      <x:c r="A6" s="11" t="str">
        <x:v>Доля брака/повторной печати</x:v>
      </x:c>
      <x:c r="B6" s="23" t="n">
        <x:v>0.01</x:v>
      </x:c>
      <x:c r="C6" s="11" t="str">
        <x:v>%</x:v>
      </x:c>
      <x:c r="D6" s="11" t="str">
        <x:v>Сценарное допущение — заменить</x:v>
      </x:c>
    </x:row>
    <x:row r="7">
      <x:c r="A7" s="11" t="str">
        <x:v>Стоимость этикетки/расходника</x:v>
      </x:c>
      <x:c r="B7" s="22" t="n">
        <x:v>0.4</x:v>
      </x:c>
      <x:c r="C7" s="11" t="str">
        <x:v>₽/шт.</x:v>
      </x:c>
      <x:c r="D7" s="11" t="str">
        <x:v>Сценарное допущение — заменить</x:v>
      </x:c>
    </x:row>
    <x:row r="8">
      <x:c r="A8" s="11" t="str">
        <x:v>Количество 2D-сканеров</x:v>
      </x:c>
      <x:c r="B8" s="22" t="n">
        <x:v>2</x:v>
      </x:c>
      <x:c r="C8" s="11" t="str">
        <x:v>шт.</x:v>
      </x:c>
      <x:c r="D8" s="11" t="str">
        <x:v>Сценарное допущение</x:v>
      </x:c>
    </x:row>
    <x:row r="9">
      <x:c r="A9" s="11" t="str">
        <x:v>Цена 2D-сканера</x:v>
      </x:c>
      <x:c r="B9" s="22" t="n">
        <x:v>9000</x:v>
      </x:c>
      <x:c r="C9" s="11" t="str">
        <x:v>₽/шт.</x:v>
      </x:c>
      <x:c r="D9" s="11" t="str">
        <x:v>Сценарное допущение — заменить КП</x:v>
      </x:c>
    </x:row>
    <x:row r="10">
      <x:c r="A10" s="11" t="str">
        <x:v>Количество принтеров</x:v>
      </x:c>
      <x:c r="B10" s="22" t="n">
        <x:v>1</x:v>
      </x:c>
      <x:c r="C10" s="11" t="str">
        <x:v>шт.</x:v>
      </x:c>
      <x:c r="D10" s="11" t="str">
        <x:v>Сценарное допущение</x:v>
      </x:c>
    </x:row>
    <x:row r="11">
      <x:c r="A11" s="11" t="str">
        <x:v>Цена принтера/аппликатора</x:v>
      </x:c>
      <x:c r="B11" s="22" t="n">
        <x:v>25000</x:v>
      </x:c>
      <x:c r="C11" s="11" t="str">
        <x:v>₽/шт.</x:v>
      </x:c>
      <x:c r="D11" s="11" t="str">
        <x:v>Сценарное допущение — заменить КП</x:v>
      </x:c>
    </x:row>
    <x:row r="12">
      <x:c r="A12" s="11" t="str">
        <x:v>Интеграция/настройка</x:v>
      </x:c>
      <x:c r="B12" s="22" t="n">
        <x:v>40000</x:v>
      </x:c>
      <x:c r="C12" s="11" t="str">
        <x:v>₽</x:v>
      </x:c>
      <x:c r="D12" s="11" t="str">
        <x:v>Сценарное допущение</x:v>
      </x:c>
    </x:row>
    <x:row r="13">
      <x:c r="A13" s="11" t="str">
        <x:v>Обучение и регламенты</x:v>
      </x:c>
      <x:c r="B13" s="22" t="n">
        <x:v>15000</x:v>
      </x:c>
      <x:c r="C13" s="11" t="str">
        <x:v>₽</x:v>
      </x:c>
      <x:c r="D13" s="11" t="str">
        <x:v>Сценарное допущение</x:v>
      </x:c>
    </x:row>
    <x:row r="14">
      <x:c r="A14" s="11" t="str">
        <x:v>Стартовый комплект расходников</x:v>
      </x:c>
      <x:c r="B14" s="22" t="n">
        <x:v>5000</x:v>
      </x:c>
      <x:c r="C14" s="11" t="str">
        <x:v>₽</x:v>
      </x:c>
      <x:c r="D14" s="11" t="str">
        <x:v>Сценарное допущение</x:v>
      </x:c>
    </x:row>
    <x:row r="15">
      <x:c r="A15" s="11" t="str">
        <x:v>Ежемесячное ПО/ЭДО</x:v>
      </x:c>
      <x:c r="B15" s="22" t="n">
        <x:v>6000</x:v>
      </x:c>
      <x:c r="C15" s="11" t="str">
        <x:v>₽/мес.</x:v>
      </x:c>
      <x:c r="D15" s="11" t="str">
        <x:v>Сценарное допущение</x:v>
      </x:c>
    </x:row>
    <x:row r="16">
      <x:c r="A16" s="11" t="str">
        <x:v>Резерв на внедрение</x:v>
      </x:c>
      <x:c r="B16" s="23" t="n">
        <x:v>0.15</x:v>
      </x:c>
      <x:c r="C16" s="11" t="str">
        <x:v>% CAPEX</x:v>
      </x:c>
      <x:c r="D16" s="11" t="str">
        <x:v>Сценарное допущение</x:v>
      </x:c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4" hidden="0" customWidth="1"/>
    <x:col min="3" max="3" width="26" hidden="0" customWidth="1"/>
    <x:col min="4" max="4" width="52" hidden="0" customWidth="1"/>
    <x:col min="5" max="5" width="62" hidden="0" customWidth="1"/>
  </x:cols>
  <x:sheetData>
    <x:row r="1">
      <x:c r="A1" s="14" t="str">
        <x:v>КЛЮЧЕВЫЕ ДАТЫ МАРКИРОВКИ — приоритетный календарь</x:v>
      </x:c>
      <x:c r="B1" s="14"/>
      <x:c r="C1" s="14"/>
      <x:c r="D1" s="14"/>
      <x:c r="E1" s="14"/>
    </x:row>
    <x:row r="3">
      <x:c r="A3" s="10" t="str">
        <x:v>Дата</x:v>
      </x:c>
      <x:c r="B3" s="10" t="str">
        <x:v>Группа</x:v>
      </x:c>
      <x:c r="C3" s="10" t="str">
        <x:v>Кого касается</x:v>
      </x:c>
      <x:c r="D3" s="10" t="str">
        <x:v>Что происходит</x:v>
      </x:c>
      <x:c r="E3" s="10" t="str">
        <x:v>Источник</x:v>
      </x:c>
    </x:row>
    <x:row r="4">
      <x:c r="A4" s="11" t="str">
        <x:v>31.08.2026</x:v>
      </x:c>
      <x:c r="B4" s="11" t="str">
        <x:v>Спортивное питание</x:v>
      </x:c>
      <x:c r="C4" s="11" t="str">
        <x:v>Участники с остатками</x:v>
      </x:c>
      <x:c r="D4" s="11" t="str">
        <x:v>Последний день реализации без маркировки или маркировки остатков старой партии.</x:v>
      </x:c>
      <x:c r="E4" s="11" t="str">
        <x:v>https://markirovka.ru/knowledge/tovarnye-gruppy/sportivnoe-pitanie/markirovka-ostatkov-sportivnogo-pitaniya</x:v>
      </x:c>
    </x:row>
    <x:row r="5">
      <x:c r="A5" s="11" t="str">
        <x:v>31.08.2026</x:v>
      </x:c>
      <x:c r="B5" s="11" t="str">
        <x:v>Средства личной гигиены — поддержка</x:v>
      </x:c>
      <x:c r="C5" s="11" t="str">
        <x:v>Производители-МСП</x:v>
      </x:c>
      <x:c r="D5" s="11" t="str">
        <x:v>Завершение заявок на компенсацию 50% оборудования.</x:v>
      </x:c>
      <x:c r="E5" s="11" t="str">
        <x:v>https://markirovka.ru/knowledge/tovarnye-gruppy/kosmetika-bytovaya-himiya/programmy-podderzhki-ot-operatora-tsrpt-kosmetika-bytovaya-khimiya-i-tovary-lichnoy-gigieny</x:v>
      </x:c>
    </x:row>
    <x:row r="6">
      <x:c r="A6" s="11" t="str">
        <x:v>01.09.2026</x:v>
      </x:c>
      <x:c r="B6" s="11" t="str">
        <x:v>Макароны, мёд, мюсли, картофель быстрого приготовления</x:v>
      </x:c>
      <x:c r="C6" s="11" t="str">
        <x:v>Производители/импортёры</x:v>
      </x:c>
      <x:c r="D6" s="11" t="str">
        <x:v>Старт обязательной маркировки новой волны бакалеи.</x:v>
      </x:c>
      <x:c r="E6" s="11" t="str">
        <x:v>https://markirovka.ru/community/markirovka-bakaleynoy-produktsii/obyazatelnaya-markirovka-makaron-krup-i-meda</x:v>
      </x:c>
    </x:row>
    <x:row r="7">
      <x:c r="A7" s="11" t="str">
        <x:v>01.09.2026</x:v>
      </x:c>
      <x:c r="B7" s="11" t="str">
        <x:v>Снеки, соусы, специи, сухие бульоны/супы, уксусы</x:v>
      </x:c>
      <x:c r="C7" s="11" t="str">
        <x:v>Все участники</x:v>
      </x:c>
      <x:c r="D7" s="11" t="str">
        <x:v>ККТ-выбытие; ОСУ оборота и ЭДО.</x:v>
      </x:c>
      <x:c r="E7" s="11" t="str">
        <x:v>https://markirovka.ru/knowledge/tovarnye-gruppy/bakaleinaya-produkciya/sroki-i-etapy-markirovki-bakaleynoy-produktsii</x:v>
      </x:c>
    </x:row>
    <x:row r="8">
      <x:c r="A8" s="11" t="str">
        <x:v>01.09.2026</x:v>
      </x:c>
      <x:c r="B8" s="11" t="str">
        <x:v>Хозтовары и средства гигиены</x:v>
      </x:c>
      <x:c r="C8" s="11" t="str">
        <x:v>Все участники</x:v>
      </x:c>
      <x:c r="D8" s="11" t="str">
        <x:v>Старт обязательной регистрации.</x:v>
      </x:c>
      <x:c r="E8" s="11" t="str">
        <x:v>https://markirovka.ru/knowledge/tovarnye-gruppy/kosmetika-bytovaya-himiya/sroki-i-etapy-markirovki-kosmeticheskoy-produktsii-bytovoy-khimii-i-tovarov-lichnoy-gigieny</x:v>
      </x:c>
    </x:row>
    <x:row r="9">
      <x:c r="A9" s="11" t="str">
        <x:v>01.09.2026</x:v>
      </x:c>
      <x:c r="B9" s="11" t="str">
        <x:v>Отдельные медицинские изделия</x:v>
      </x:c>
      <x:c r="C9" s="11" t="str">
        <x:v>Участники по перечню</x:v>
      </x:c>
      <x:c r="D9" s="11" t="str">
        <x:v>Новая волна маркировки; для ряда изделий поэкземплярный оборот/выбытие.</x:v>
      </x:c>
      <x:c r="E9" s="11" t="str">
        <x:v>https://markirovka.ru/knowledge/tovarnye-gruppy/medicinskie-izdeliya/sroki-i-etapy-zapuska-markirovki-meditsinskikh-izdeliy</x:v>
      </x:c>
    </x:row>
    <x:row r="10">
      <x:c r="A10" s="11" t="str">
        <x:v>01.09.2026</x:v>
      </x:c>
      <x:c r="B10" s="11" t="str">
        <x:v>Удобрения</x:v>
      </x:c>
      <x:c r="C10" s="11" t="str">
        <x:v>Участники</x:v>
      </x:c>
      <x:c r="D10" s="11" t="str">
        <x:v>Старт обязательной регистрации.</x:v>
      </x:c>
      <x:c r="E10" s="11" t="str">
        <x:v>https://markirovka.ru/knowledge/tovarnye-gruppy/ydobreniya/sroki-i-etapy-markirovki-udobreniy</x:v>
      </x:c>
    </x:row>
    <x:row r="11">
      <x:c r="A11" s="11" t="str">
        <x:v>01.09.2026</x:v>
      </x:c>
      <x:c r="B11" s="11" t="str">
        <x:v>Автоштрафы по данным ГИС МТ</x:v>
      </x:c>
      <x:c r="C11" s="11" t="str">
        <x:v>ИП/юрлица по установленным составам</x:v>
      </x:c>
      <x:c r="D11" s="11" t="str">
        <x:v>Запуск автоматического административного производства по отдельным нарушениям.</x:v>
      </x:c>
      <x:c r="E11" s="11" t="str">
        <x:v>https://04.rospotrebnadzor.ru/index.php/information-for-businesses/2024-12-13-02-45-38/20768-14082026.html</x:v>
      </x:c>
    </x:row>
    <x:row r="12">
      <x:c r="A12" s="11" t="str">
        <x:v>01.10.2026</x:v>
      </x:c>
      <x:c r="B12" s="11" t="str">
        <x:v>Колбасные изделия</x:v>
      </x:c>
      <x:c r="C12" s="11" t="str">
        <x:v>Производители/импортёры</x:v>
      </x:c>
      <x:c r="D12" s="11" t="str">
        <x:v>Второй этап обязательной маркировки мяса.</x:v>
      </x:c>
      <x:c r="E12" s="11" t="str">
        <x:v>https://markirovka.ru/knowledge/tovarnye-gruppy/myaso-i-myasnye-izdeliya/sroki-i-etapy-markirovki-myasa-i-myasnykh-izdeliy</x:v>
      </x:c>
    </x:row>
    <x:row r="13">
      <x:c r="A13" s="11" t="str">
        <x:v>01.10.2026</x:v>
      </x:c>
      <x:c r="B13" s="11" t="str">
        <x:v>Хозтовары и средства гигиены</x:v>
      </x:c>
      <x:c r="C13" s="11" t="str">
        <x:v>Производители/импортёры</x:v>
      </x:c>
      <x:c r="D13" s="11" t="str">
        <x:v>Старт обязательной маркировки.</x:v>
      </x:c>
      <x:c r="E13" s="11" t="str">
        <x:v>https://markirovka.ru/knowledge/tovarnye-gruppy/kosmetika-bytovaya-himiya/sroki-i-etapy-markirovki-kosmeticheskoy-produktsii-bytovoy-khimii-i-tovarov-lichnoy-gigieny</x:v>
      </x:c>
    </x:row>
    <x:row r="14">
      <x:c r="A14" s="11" t="str">
        <x:v>01.11.2026</x:v>
      </x:c>
      <x:c r="B14" s="11" t="str">
        <x:v>Удобрения</x:v>
      </x:c>
      <x:c r="C14" s="11" t="str">
        <x:v>Производители/импортёры</x:v>
      </x:c>
      <x:c r="D14" s="11" t="str">
        <x:v>Старт обязательной маркировки.</x:v>
      </x:c>
      <x:c r="E14" s="11" t="str">
        <x:v>https://markirovka.ru/knowledge/tovarnye-gruppy/ydobreniya/sroki-i-etapy-markirovki-udobreniy</x:v>
      </x:c>
    </x:row>
    <x:row r="15">
      <x:c r="A15" s="11" t="str">
        <x:v>01.12.2026</x:v>
      </x:c>
      <x:c r="B15" s="11" t="str">
        <x:v>Мука, крупы, смеси круп, смеси для теста</x:v>
      </x:c>
      <x:c r="C15" s="11" t="str">
        <x:v>Производители/импортёры</x:v>
      </x:c>
      <x:c r="D15" s="11" t="str">
        <x:v>Второй этап новой волны бакалеи.</x:v>
      </x:c>
      <x:c r="E15" s="11" t="str">
        <x:v>https://markirovka.ru/community/markirovka-bakaleynoy-produktsii/obyazatelnaya-markirovka-makaron-krup-i-meda</x:v>
      </x:c>
    </x:row>
  </x:sheetData>
  <x:mergeCells>
    <x:mergeCell ref="A1:E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8" hidden="0" customWidth="1"/>
    <x:col min="3" max="3" width="16" hidden="0" customWidth="1"/>
    <x:col min="4" max="4" width="18" hidden="0" customWidth="1"/>
    <x:col min="5" max="5" width="42" hidden="0" customWidth="1"/>
  </x:cols>
  <x:sheetData>
    <x:row r="1">
      <x:c r="A1" s="14" t="str">
        <x:v>РАСЧЁТ ЗАТРАТ — сценарная модель</x:v>
      </x:c>
      <x:c r="B1" s="14"/>
      <x:c r="C1" s="14"/>
      <x:c r="D1" s="14"/>
      <x:c r="E1" s="14"/>
    </x:row>
    <x:row r="3">
      <x:c r="A3" s="10" t="str">
        <x:v>Статья</x:v>
      </x:c>
      <x:c r="B3" s="10" t="str">
        <x:v>Логика</x:v>
      </x:c>
      <x:c r="C3" s="10" t="str">
        <x:v>CAPEX, ₽</x:v>
      </x:c>
      <x:c r="D3" s="10" t="str">
        <x:v>OPEX/мес., ₽</x:v>
      </x:c>
      <x:c r="E3" s="10" t="str">
        <x:v>Комментарий</x:v>
      </x:c>
    </x:row>
    <x:row r="4">
      <x:c r="A4" s="11" t="str">
        <x:v>2D-сканеры</x:v>
      </x:c>
      <x:c r="B4" s="11" t="str">
        <x:v>Inputs: количество × цена</x:v>
      </x:c>
      <x:c r="C4" s="34" t="n">
        <x:f>Inputs!B8*Inputs!B9</x:f>
        <x:v>18000</x:v>
      </x:c>
      <x:c r="D4" s="35" t="n">
        <x:v>0</x:v>
      </x:c>
      <x:c r="E4" s="11" t="str">
        <x:v>Сценарная цена</x:v>
      </x:c>
    </x:row>
    <x:row r="5">
      <x:c r="A5" s="11" t="str">
        <x:v>Принтер/аппликатор</x:v>
      </x:c>
      <x:c r="B5" s="11" t="str">
        <x:v>Inputs: количество × цена</x:v>
      </x:c>
      <x:c r="C5" s="34" t="n">
        <x:f>Inputs!B10*Inputs!B11</x:f>
        <x:v>25000</x:v>
      </x:c>
      <x:c r="D5" s="35" t="n">
        <x:v>0</x:v>
      </x:c>
      <x:c r="E5" s="11" t="str">
        <x:v>Сценарная цена</x:v>
      </x:c>
    </x:row>
    <x:row r="6">
      <x:c r="A6" s="11" t="str">
        <x:v>Интеграция и настройка</x:v>
      </x:c>
      <x:c r="B6" s="11" t="str">
        <x:v>Inputs</x:v>
      </x:c>
      <x:c r="C6" s="34" t="n">
        <x:f>Inputs!B12</x:f>
        <x:v>40000</x:v>
      </x:c>
      <x:c r="D6" s="35" t="n">
        <x:v>0</x:v>
      </x:c>
      <x:c r="E6" s="11" t="str">
        <x:v>Разовая настройка</x:v>
      </x:c>
    </x:row>
    <x:row r="7">
      <x:c r="A7" s="11" t="str">
        <x:v>Обучение и регламенты</x:v>
      </x:c>
      <x:c r="B7" s="11" t="str">
        <x:v>Inputs</x:v>
      </x:c>
      <x:c r="C7" s="34" t="n">
        <x:f>Inputs!B13</x:f>
        <x:v>15000</x:v>
      </x:c>
      <x:c r="D7" s="35" t="n">
        <x:v>0</x:v>
      </x:c>
      <x:c r="E7" s="11" t="str">
        <x:v>Разовый бюджет</x:v>
      </x:c>
    </x:row>
    <x:row r="8">
      <x:c r="A8" s="11" t="str">
        <x:v>Стартовые расходники</x:v>
      </x:c>
      <x:c r="B8" s="11" t="str">
        <x:v>Inputs</x:v>
      </x:c>
      <x:c r="C8" s="34" t="n">
        <x:f>Inputs!B14</x:f>
        <x:v>5000</x:v>
      </x:c>
      <x:c r="D8" s="35" t="n">
        <x:v>0</x:v>
      </x:c>
      <x:c r="E8" s="11" t="str">
        <x:v>Разовый бюджет</x:v>
      </x:c>
    </x:row>
    <x:row r="9">
      <x:c r="A9" s="11" t="str">
        <x:v>Резерв</x:v>
      </x:c>
      <x:c r="B9" s="11" t="str">
        <x:v>% от CAPEX до резерва</x:v>
      </x:c>
      <x:c r="C9" s="34" t="n">
        <x:f>SUM(C4:C8)*Inputs!B16</x:f>
        <x:v>15450</x:v>
      </x:c>
      <x:c r="D9" s="35" t="n">
        <x:v>0</x:v>
      </x:c>
      <x:c r="E9" s="11" t="str">
        <x:v>Сценарный резерв</x:v>
      </x:c>
    </x:row>
    <x:row r="10">
      <x:c r="A10" s="11" t="str">
        <x:v>Коды маркировки</x:v>
      </x:c>
      <x:c r="B10" s="11" t="str">
        <x:v>Единицы × (1+брак) × цена кода</x:v>
      </x:c>
      <x:c r="C10" s="35" t="n">
        <x:v>0</x:v>
      </x:c>
      <x:c r="D10" s="34" t="n">
        <x:f>Inputs!B4*(1+Inputs!B6)*Inputs!B5</x:f>
        <x:v>12322</x:v>
      </x:c>
      <x:c r="E10" s="11" t="str">
        <x:v>Цена кода — редактируемый ввод</x:v>
      </x:c>
    </x:row>
    <x:row r="11">
      <x:c r="A11" s="11" t="str">
        <x:v>Этикетки/расходник</x:v>
      </x:c>
      <x:c r="B11" s="11" t="str">
        <x:v>Единицы × (1+брак) × цена</x:v>
      </x:c>
      <x:c r="C11" s="35" t="n">
        <x:v>0</x:v>
      </x:c>
      <x:c r="D11" s="34" t="n">
        <x:f>Inputs!B4*(1+Inputs!B6)*Inputs!B7</x:f>
        <x:v>8080</x:v>
      </x:c>
      <x:c r="E11" s="11" t="str">
        <x:v>Сценарный ввод</x:v>
      </x:c>
    </x:row>
    <x:row r="12">
      <x:c r="A12" s="11" t="str">
        <x:v>ПО/ЭДО</x:v>
      </x:c>
      <x:c r="B12" s="11" t="str">
        <x:v>Inputs</x:v>
      </x:c>
      <x:c r="C12" s="35" t="n">
        <x:v>0</x:v>
      </x:c>
      <x:c r="D12" s="34" t="n">
        <x:f>Inputs!B15</x:f>
        <x:v>6000</x:v>
      </x:c>
      <x:c r="E12" s="11" t="str">
        <x:v>Сценарный ввод</x:v>
      </x:c>
    </x:row>
    <x:row r="13">
      <x:c r="A13" s="11"/>
      <x:c r="B13" s="11"/>
      <x:c r="C13" s="35"/>
      <x:c r="D13" s="35"/>
      <x:c r="E13" s="11"/>
    </x:row>
    <x:row r="14">
      <x:c r="A14" s="36" t="str">
        <x:v>ИТОГО CAPEX</x:v>
      </x:c>
      <x:c r="B14" s="36"/>
      <x:c r="C14" s="37" t="n">
        <x:f>SUM(C4:C12)</x:f>
        <x:v>118450</x:v>
      </x:c>
      <x:c r="D14" s="37"/>
      <x:c r="E14" s="36"/>
    </x:row>
    <x:row r="15">
      <x:c r="A15" s="36" t="str">
        <x:v>ИТОГО OPEX/МЕС.</x:v>
      </x:c>
      <x:c r="B15" s="36"/>
      <x:c r="C15" s="37"/>
      <x:c r="D15" s="37" t="n">
        <x:f>SUM(D4:D12)</x:f>
        <x:v>26402</x:v>
      </x:c>
      <x:c r="E15" s="36"/>
    </x:row>
    <x:row r="16">
      <x:c r="A16" s="36" t="str">
        <x:v>ИТОГО ПЕРВЫЙ МЕСЯЦ</x:v>
      </x:c>
      <x:c r="B16" s="36"/>
      <x:c r="C16" s="37" t="n">
        <x:f>C14+D15</x:f>
        <x:v>144852</x:v>
      </x:c>
      <x:c r="D16" s="37"/>
      <x:c r="E16" s="36"/>
    </x:row>
  </x:sheetData>
  <x:mergeCells>
    <x:mergeCell ref="A1:E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46" hidden="0" customWidth="1"/>
    <x:col min="2" max="2" width="12" hidden="0" customWidth="1"/>
    <x:col min="3" max="3" width="14" hidden="0" customWidth="1"/>
    <x:col min="4" max="4" width="12" hidden="0" customWidth="1"/>
    <x:col min="5" max="5" width="18" hidden="0" customWidth="1"/>
    <x:col min="6" max="6" width="48" hidden="0" customWidth="1"/>
  </x:cols>
  <x:sheetData>
    <x:row r="1">
      <x:c r="A1" s="14" t="str">
        <x:v>ГОТОВНОСТЬ — в C поставьте 0 / 0,5 / 1; в D критический блокер 0/1</x:v>
      </x:c>
      <x:c r="B1" s="14"/>
      <x:c r="C1" s="14"/>
      <x:c r="D1" s="14"/>
      <x:c r="E1" s="14"/>
      <x:c r="F1" s="14"/>
    </x:row>
    <x:row r="3">
      <x:c r="A3" s="10" t="str">
        <x:v>Проверка</x:v>
      </x:c>
      <x:c r="B3" s="10" t="str">
        <x:v>Вес</x:v>
      </x:c>
      <x:c r="C3" s="10" t="str">
        <x:v>Готовность</x:v>
      </x:c>
      <x:c r="D3" s="10" t="str">
        <x:v>Блокер</x:v>
      </x:c>
      <x:c r="E3" s="10" t="str">
        <x:v>Взвешенный балл</x:v>
      </x:c>
      <x:c r="F3" s="10" t="str">
        <x:v>Комментарий</x:v>
      </x:c>
    </x:row>
    <x:row r="4">
      <x:c r="A4" s="11" t="str">
        <x:v>ТН ВЭД/ОКПД2 и перечень подтверждены</x:v>
      </x:c>
      <x:c r="B4" s="44" t="n">
        <x:v>0.12</x:v>
      </x:c>
      <x:c r="C4" s="45" t="n">
        <x:v>1</x:v>
      </x:c>
      <x:c r="D4" s="45" t="n">
        <x:v>0</x:v>
      </x:c>
      <x:c r="E4" s="44" t="n">
        <x:f>B4*C4</x:f>
        <x:v>0.12</x:v>
      </x:c>
      <x:c r="F4" s="11"/>
    </x:row>
    <x:row r="5">
      <x:c r="A5" s="11" t="str">
        <x:v>Роль и ближайшая обязанность подтверждены</x:v>
      </x:c>
      <x:c r="B5" s="44" t="n">
        <x:v>0.1</x:v>
      </x:c>
      <x:c r="C5" s="45" t="n">
        <x:v>1</x:v>
      </x:c>
      <x:c r="D5" s="45" t="n">
        <x:v>0</x:v>
      </x:c>
      <x:c r="E5" s="44" t="n">
        <x:f>B5*C5</x:f>
        <x:v>0.1</x:v>
      </x:c>
      <x:c r="F5" s="11"/>
    </x:row>
    <x:row r="6">
      <x:c r="A6" s="11" t="str">
        <x:v>Регистрация в нужной товарной группе</x:v>
      </x:c>
      <x:c r="B6" s="44" t="n">
        <x:v>0.1</x:v>
      </x:c>
      <x:c r="C6" s="45" t="n">
        <x:v>1</x:v>
      </x:c>
      <x:c r="D6" s="45" t="n">
        <x:v>0</x:v>
      </x:c>
      <x:c r="E6" s="44" t="n">
        <x:f>B6*C6</x:f>
        <x:v>0.1</x:v>
      </x:c>
      <x:c r="F6" s="11"/>
    </x:row>
    <x:row r="7">
      <x:c r="A7" s="11" t="str">
        <x:v>УКЭП и права пользователей работают</x:v>
      </x:c>
      <x:c r="B7" s="44" t="n">
        <x:v>0.06</x:v>
      </x:c>
      <x:c r="C7" s="45" t="n">
        <x:v>1</x:v>
      </x:c>
      <x:c r="D7" s="45" t="n">
        <x:v>0</x:v>
      </x:c>
      <x:c r="E7" s="44" t="n">
        <x:f>B7*C7</x:f>
        <x:v>0.06</x:v>
      </x:c>
      <x:c r="F7" s="11"/>
    </x:row>
    <x:row r="8">
      <x:c r="A8" s="11" t="str">
        <x:v>GTIN/карточки товаров готовы</x:v>
      </x:c>
      <x:c r="B8" s="44" t="n">
        <x:v>0.08</x:v>
      </x:c>
      <x:c r="C8" s="45" t="n">
        <x:v>0.5</x:v>
      </x:c>
      <x:c r="D8" s="45" t="n">
        <x:v>0</x:v>
      </x:c>
      <x:c r="E8" s="44" t="n">
        <x:f>B8*C8</x:f>
        <x:v>0.04</x:v>
      </x:c>
      <x:c r="F8" s="11"/>
    </x:row>
    <x:row r="9">
      <x:c r="A9" s="11" t="str">
        <x:v>Остатки классифицированы</x:v>
      </x:c>
      <x:c r="B9" s="44" t="n">
        <x:v>0.08</x:v>
      </x:c>
      <x:c r="C9" s="45" t="n">
        <x:v>0.5</x:v>
      </x:c>
      <x:c r="D9" s="45" t="n">
        <x:v>0</x:v>
      </x:c>
      <x:c r="E9" s="44" t="n">
        <x:f>B9*C9</x:f>
        <x:v>0.04</x:v>
      </x:c>
      <x:c r="F9" s="11"/>
    </x:row>
    <x:row r="10">
      <x:c r="A10" s="11" t="str">
        <x:v>ЭДО настроен и протестирован</x:v>
      </x:c>
      <x:c r="B10" s="44" t="n">
        <x:v>0.1</x:v>
      </x:c>
      <x:c r="C10" s="45" t="n">
        <x:v>0.5</x:v>
      </x:c>
      <x:c r="D10" s="45" t="n">
        <x:v>0</x:v>
      </x:c>
      <x:c r="E10" s="44" t="n">
        <x:f>B10*C10</x:f>
        <x:v>0.05</x:v>
      </x:c>
      <x:c r="F10" s="11"/>
    </x:row>
    <x:row r="11">
      <x:c r="A11" s="11" t="str">
        <x:v>2D-сканирование/касса работает</x:v>
      </x:c>
      <x:c r="B11" s="44" t="n">
        <x:v>0.1</x:v>
      </x:c>
      <x:c r="C11" s="45" t="n">
        <x:v>0.5</x:v>
      </x:c>
      <x:c r="D11" s="45" t="n">
        <x:v>0</x:v>
      </x:c>
      <x:c r="E11" s="44" t="n">
        <x:f>B11*C11</x:f>
        <x:v>0.05</x:v>
      </x:c>
      <x:c r="F11" s="11"/>
    </x:row>
    <x:row r="12">
      <x:c r="A12" s="11" t="str">
        <x:v>Разрешительный режим проверен</x:v>
      </x:c>
      <x:c r="B12" s="44" t="n">
        <x:v>0.07</x:v>
      </x:c>
      <x:c r="C12" s="45" t="n">
        <x:v>0.5</x:v>
      </x:c>
      <x:c r="D12" s="45" t="n">
        <x:v>0</x:v>
      </x:c>
      <x:c r="E12" s="44" t="n">
        <x:f>B12*C12</x:f>
        <x:v>0.035</x:v>
      </x:c>
      <x:c r="F12" s="11"/>
    </x:row>
    <x:row r="13">
      <x:c r="A13" s="11" t="str">
        <x:v>Нанесение/ввод в оборот протестированы</x:v>
      </x:c>
      <x:c r="B13" s="44" t="n">
        <x:v>0.08</x:v>
      </x:c>
      <x:c r="C13" s="45" t="n">
        <x:v>0.5</x:v>
      </x:c>
      <x:c r="D13" s="45" t="n">
        <x:v>0</x:v>
      </x:c>
      <x:c r="E13" s="44" t="n">
        <x:f>B13*C13</x:f>
        <x:v>0.04</x:v>
      </x:c>
      <x:c r="F13" s="11"/>
    </x:row>
    <x:row r="14">
      <x:c r="A14" s="11" t="str">
        <x:v>Сквозной тест завершён</x:v>
      </x:c>
      <x:c r="B14" s="44" t="n">
        <x:v>0.07</x:v>
      </x:c>
      <x:c r="C14" s="45" t="n">
        <x:v>0</x:v>
      </x:c>
      <x:c r="D14" s="45" t="n">
        <x:v>1</x:v>
      </x:c>
      <x:c r="E14" s="44" t="n">
        <x:f>B14*C14</x:f>
        <x:v>0</x:v>
      </x:c>
      <x:c r="F14" s="11"/>
    </x:row>
    <x:row r="15">
      <x:c r="A15" s="11" t="str">
        <x:v>Есть владелец ошибок и мониторинг уведомлений</x:v>
      </x:c>
      <x:c r="B15" s="44" t="n">
        <x:v>0.04</x:v>
      </x:c>
      <x:c r="C15" s="45" t="n">
        <x:v>0.5</x:v>
      </x:c>
      <x:c r="D15" s="45" t="n">
        <x:v>0</x:v>
      </x:c>
      <x:c r="E15" s="44" t="n">
        <x:f>B15*C15</x:f>
        <x:v>0.02</x:v>
      </x:c>
      <x:c r="F15" s="11"/>
    </x:row>
    <x:row r="16">
      <x:c r="A16" s="11"/>
      <x:c r="B16" s="11"/>
      <x:c r="C16" s="11"/>
      <x:c r="D16" s="11"/>
      <x:c r="E16" s="44"/>
      <x:c r="F16" s="11"/>
    </x:row>
    <x:row r="17">
      <x:c r="A17" s="11"/>
      <x:c r="B17" s="11" t="str">
        <x:v>Итоговая готовность</x:v>
      </x:c>
      <x:c r="C17" s="11"/>
      <x:c r="D17" s="11"/>
      <x:c r="E17" s="44" t="n">
        <x:f>SUM(E4:E15)</x:f>
        <x:v>0.6550000000000001</x:v>
      </x:c>
      <x:c r="F17" s="11"/>
    </x:row>
    <x:row r="18">
      <x:c r="A18" s="11"/>
      <x:c r="B18" s="11" t="str">
        <x:v>Критических блокеров</x:v>
      </x:c>
      <x:c r="C18" s="11"/>
      <x:c r="D18" s="11"/>
      <x:c r="E18" s="11" t="n">
        <x:f>SUM(D4:D15)</x:f>
        <x:v>1</x:v>
      </x:c>
      <x:c r="F18" s="11"/>
    </x:row>
    <x:row r="19">
      <x:c r="A19" s="11"/>
      <x:c r="B19" s="11" t="str">
        <x:v>Статус</x:v>
      </x:c>
      <x:c r="C19" s="11"/>
      <x:c r="D19" s="11"/>
      <x:c r="E19" s="11" t="str">
        <x:f>IF(AND(E17&gt;=0.9,E18=0),"GO",IF(AND(E17&gt;=0.7,E18&lt;=1),"RECHECK","STOP"))</x:f>
        <x:v>STOP</x:v>
      </x:c>
      <x:c r="F19" s="11"/>
    </x:row>
  </x:sheetData>
  <x:mergeCells>
    <x:mergeCell ref="A1:F1"/>
  </x:mergeCells>
  <x:conditionalFormatting sqref="E19:E19">
    <x:cfRule type="expression" dxfId="0" priority="1">
      <x:formula>E19="GO"</x:formula>
    </x:cfRule>
    <x:cfRule type="expression" dxfId="1" priority="2">
      <x:formula>E19="RECHECK"</x:formula>
    </x:cfRule>
    <x:cfRule type="expression" dxfId="2" priority="3">
      <x:formula>E19="STOP"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4" max="4" width="24" hidden="0" customWidth="1"/>
    <x:col min="5" max="5" width="18" hidden="0" customWidth="1"/>
  </x:cols>
  <x:sheetData>
    <x:row r="1">
      <x:c r="A1" s="3" t="str">
        <x:v>DASHBOARD ГОТОВНОСТИ К МАРКИРОВКЕ</x:v>
      </x:c>
      <x:c r="B1" s="3"/>
      <x:c r="C1" s="3"/>
      <x:c r="D1" s="3"/>
      <x:c r="E1" s="3"/>
      <x:c r="F1" s="3"/>
      <x:c r="G1" s="3"/>
      <x:c r="H1" s="3"/>
    </x:row>
    <x:row r="3">
      <x:c r="A3" s="7" t="str">
        <x:v>Показатель</x:v>
      </x:c>
      <x:c r="B3" s="7" t="str">
        <x:v>Значение</x:v>
      </x:c>
      <x:c r="D3" s="7" t="str">
        <x:v>Показатель</x:v>
      </x:c>
      <x:c r="E3" s="7" t="str">
        <x:v>Значение</x:v>
      </x:c>
    </x:row>
    <x:row r="4">
      <x:c r="A4" t="str">
        <x:v>CAPEX, ₽</x:v>
      </x:c>
      <x:c r="B4" s="32" t="n">
        <x:f>CostModel!C14</x:f>
        <x:v>118450</x:v>
      </x:c>
      <x:c r="D4" t="str">
        <x:v>Готовность</x:v>
      </x:c>
      <x:c r="E4" s="48" t="n">
        <x:f>Readiness!E17</x:f>
        <x:v>0.6550000000000001</x:v>
      </x:c>
    </x:row>
    <x:row r="5">
      <x:c r="A5" t="str">
        <x:v>OPEX/мес., ₽</x:v>
      </x:c>
      <x:c r="B5" s="32" t="n">
        <x:f>CostModel!D15</x:f>
        <x:v>26402</x:v>
      </x:c>
      <x:c r="D5" t="str">
        <x:v>Статус</x:v>
      </x:c>
      <x:c r="E5" s="49" t="str">
        <x:f>Readiness!E19</x:f>
        <x:v>STOP</x:v>
      </x:c>
    </x:row>
    <x:row r="6">
      <x:c r="A6" t="str">
        <x:v>Первый месяц, ₽</x:v>
      </x:c>
      <x:c r="B6" s="32" t="n">
        <x:f>CostModel!C16</x:f>
        <x:v>144852</x:v>
      </x:c>
    </x:row>
    <x:row r="8">
      <x:c r="A8" s="54" t="str">
        <x:v>GO — сквозной тест пройден и нет критических блокеров.
RECHECK — готовность ≥70%, но есть пробелы/один блокер.
STOP — обязательный процесс не подтверждён или не работает.</x:v>
      </x:c>
      <x:c r="B8" s="54"/>
      <x:c r="C8" s="54"/>
      <x:c r="D8" s="54"/>
      <x:c r="E8" s="54"/>
      <x:c r="F8" s="54"/>
      <x:c r="G8" s="54"/>
      <x:c r="H8" s="54"/>
    </x:row>
    <x:row r="9">
      <x:c r="A9" s="54"/>
      <x:c r="B9" s="54"/>
      <x:c r="C9" s="54"/>
      <x:c r="D9" s="54"/>
      <x:c r="E9" s="54"/>
      <x:c r="F9" s="54"/>
      <x:c r="G9" s="54"/>
      <x:c r="H9" s="54"/>
    </x:row>
    <x:row r="10">
      <x:c r="A10" s="54"/>
      <x:c r="B10" s="54"/>
      <x:c r="C10" s="54"/>
      <x:c r="D10" s="54"/>
      <x:c r="E10" s="54"/>
      <x:c r="F10" s="54"/>
      <x:c r="G10" s="54"/>
      <x:c r="H10" s="54"/>
    </x:row>
    <x:row r="11">
      <x:c r="A11" s="54"/>
      <x:c r="B11" s="54"/>
      <x:c r="C11" s="54"/>
      <x:c r="D11" s="54"/>
      <x:c r="E11" s="54"/>
      <x:c r="F11" s="54"/>
      <x:c r="G11" s="54"/>
      <x:c r="H11" s="54"/>
    </x:row>
    <x:row r="14">
      <x:c r="A14" s="7" t="str">
        <x:v>Статья CAPEX</x:v>
      </x:c>
      <x:c r="B14" s="7" t="str">
        <x:v>₽</x:v>
      </x:c>
    </x:row>
    <x:row r="15">
      <x:c r="A15" t="str">
        <x:v>2D-сканеры</x:v>
      </x:c>
      <x:c r="B15" s="32" t="n">
        <x:f>CostModel!C4</x:f>
        <x:v>18000</x:v>
      </x:c>
    </x:row>
    <x:row r="16">
      <x:c r="A16" t="str">
        <x:v>Принтер/аппликатор</x:v>
      </x:c>
      <x:c r="B16" s="32" t="n">
        <x:f>CostModel!C5</x:f>
        <x:v>25000</x:v>
      </x:c>
    </x:row>
    <x:row r="17">
      <x:c r="A17" t="str">
        <x:v>Интеграция</x:v>
      </x:c>
      <x:c r="B17" s="32" t="n">
        <x:f>CostModel!C6</x:f>
        <x:v>40000</x:v>
      </x:c>
    </x:row>
    <x:row r="18">
      <x:c r="A18" t="str">
        <x:v>Обучение</x:v>
      </x:c>
      <x:c r="B18" s="32" t="n">
        <x:f>CostModel!C7</x:f>
        <x:v>15000</x:v>
      </x:c>
    </x:row>
    <x:row r="19">
      <x:c r="A19" t="str">
        <x:v>Расходники</x:v>
      </x:c>
      <x:c r="B19" s="32" t="n">
        <x:f>CostModel!C8</x:f>
        <x:v>5000</x:v>
      </x:c>
    </x:row>
  </x:sheetData>
  <x:mergeCells>
    <x:mergeCell ref="A1:H1"/>
    <x:mergeCell ref="A8:H11"/>
  </x:mergeCells>
  <x:pageMargins left="0.7" right="0.7" top="0.75" bottom="0.75" header="0.3" footer="0.3"/>
  <x:drawing xmlns:r="http://schemas.openxmlformats.org/officeDocument/2006/relationships" r:id="Rd4e6ec8ba535458c"/>
</x:worksheet>
</file>

<file path=xl/worksheets/sheet7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82" hidden="0" customWidth="1"/>
    <x:col min="3" max="3" width="58" hidden="0" customWidth="1"/>
  </x:cols>
  <x:sheetData>
    <x:row r="1">
      <x:c r="A1" s="14" t="str">
        <x:v>ИСТОЧНИКИ И ОГРАНИЧЕНИЯ</x:v>
      </x:c>
      <x:c r="B1" s="14"/>
      <x:c r="C1" s="14"/>
    </x:row>
    <x:row r="3">
      <x:c r="A3" s="10" t="str">
        <x:v>Источник</x:v>
      </x:c>
      <x:c r="B3" s="10" t="str">
        <x:v>URL</x:v>
      </x:c>
      <x:c r="C3" s="10" t="str">
        <x:v>Что подтверждает</x:v>
      </x:c>
    </x:row>
    <x:row r="4">
      <x:c r="A4" s="11" t="str">
        <x:v>ФЗ №120-ФЗ</x:v>
      </x:c>
      <x:c r="B4" s="11" t="str">
        <x:v>https://publication.pravo.gov.ru/Document/View/0001202605020005</x:v>
      </x:c>
      <x:c r="C4" s="11" t="str">
        <x:v>Правовая база автоштрафов</x:v>
      </x:c>
    </x:row>
    <x:row r="5">
      <x:c r="A5" s="11" t="str">
        <x:v>Роспотребнадзор 14.08.2026</x:v>
      </x:c>
      <x:c r="B5" s="11" t="str">
        <x:v>https://04.rospotrebnadzor.ru/index.php/information-for-businesses/2024-12-13-02-45-38/20768-14082026.html</x:v>
      </x:c>
      <x:c r="C5" s="11" t="str">
        <x:v>Составы и практическое разъяснение</x:v>
      </x:c>
    </x:row>
    <x:row r="6">
      <x:c r="A6" s="11" t="str">
        <x:v>Честный знак — бакалея</x:v>
      </x:c>
      <x:c r="B6" s="11" t="str">
        <x:v>https://markirovka.ru/knowledge/tovarnye-gruppy/bakaleinaya-produkciya/sroki-i-etapy-markirovki-bakaleynoy-produktsii</x:v>
      </x:c>
      <x:c r="C6" s="11" t="str">
        <x:v>Этапы, ККТ, ОСУ, ЭДО</x:v>
      </x:c>
    </x:row>
    <x:row r="7">
      <x:c r="A7" s="11" t="str">
        <x:v>Честный знак — новая бакалея</x:v>
      </x:c>
      <x:c r="B7" s="11" t="str">
        <x:v>https://markirovka.ru/community/markirovka-bakaleynoy-produktsii/obyazatelnaya-markirovka-makaron-krup-i-meda</x:v>
      </x:c>
      <x:c r="C7" s="11" t="str">
        <x:v>1 сентября и 1 декабря 2026</x:v>
      </x:c>
    </x:row>
    <x:row r="8">
      <x:c r="A8" s="11" t="str">
        <x:v>Честный знак — стоимость кодов</x:v>
      </x:c>
      <x:c r="B8" s="11" t="str">
        <x:v>https://markirovka.ru/knowledge/tovarnye-gruppy/bakaleinaya-produkciya/stoimost-kodov-markirovki-bakaleynaya-produkuiya</x:v>
      </x:c>
      <x:c r="C8" s="11" t="str">
        <x:v>0,50 ₽ без НДС / 0,61 ₽ с НДС 22% для указанной группы</x:v>
      </x:c>
    </x:row>
    <x:row r="9">
      <x:c r="A9" s="11" t="str">
        <x:v>Честный знак — мясо</x:v>
      </x:c>
      <x:c r="B9" s="11" t="str">
        <x:v>https://markirovka.ru/knowledge/tovarnye-gruppy/myaso-i-myasnye-izdeliya/sroki-i-etapy-markirovki-myasa-i-myasnykh-izdeliy</x:v>
      </x:c>
      <x:c r="C9" s="11" t="str">
        <x:v>1 августа / 1 октября 2026</x:v>
      </x:c>
    </x:row>
    <x:row r="10">
      <x:c r="A10" s="11" t="str">
        <x:v>Честный знак — гигиена</x:v>
      </x:c>
      <x:c r="B10" s="11" t="str">
        <x:v>https://markirovka.ru/knowledge/tovarnye-gruppy/kosmetika-bytovaya-himiya/sroki-i-etapy-markirovki-kosmeticheskoy-produktsii-bytovoy-khimii-i-tovarov-lichnoy-gigieny</x:v>
      </x:c>
      <x:c r="C10" s="11" t="str">
        <x:v>1 сентября / 1 октября 2026</x:v>
      </x:c>
    </x:row>
    <x:row r="11">
      <x:c r="A11" s="11" t="str">
        <x:v>Честный знак — медизделия</x:v>
      </x:c>
      <x:c r="B11" s="11" t="str">
        <x:v>https://markirovka.ru/knowledge/tovarnye-gruppy/medicinskie-izdeliya/sroki-i-etapy-zapuska-markirovki-meditsinskikh-izdeliy</x:v>
      </x:c>
      <x:c r="C11" s="11" t="str">
        <x:v>Новая волна с 1 сентября</x:v>
      </x:c>
    </x:row>
    <x:row r="12">
      <x:c r="A12" s="11" t="str">
        <x:v>Честный знак — удобрения</x:v>
      </x:c>
      <x:c r="B12" s="11" t="str">
        <x:v>https://markirovka.ru/knowledge/tovarnye-gruppy/ydobreniya/sroki-i-etapy-markirovki-udobreniy</x:v>
      </x:c>
      <x:c r="C12" s="11" t="str">
        <x:v>1 сентября / 1 ноября 2026</x:v>
      </x:c>
    </x:row>
    <x:row r="13">
      <x:c r="A13" s="11" t="str">
        <x:v>Честный знак — поддержка гигиена</x:v>
      </x:c>
      <x:c r="B13" s="11" t="str">
        <x:v>https://markirovka.ru/knowledge/tovarnye-gruppy/kosmetika-bytovaya-himiya/programmy-podderzhki-ot-operatora-tsrpt-kosmetika-bytovaya-khimiya-i-tovary-lichnoy-gigieny</x:v>
      </x:c>
      <x:c r="C13" s="11" t="str">
        <x:v>Заявки до 31.08.2026</x:v>
      </x:c>
    </x:row>
  </x:sheetData>
  <x:mergeCells>
    <x:mergeCell ref="A1:C1"/>
  </x:mergeCells>
  <x:pageMargins left="0.7" right="0.7" top="0.75" bottom="0.75" header="0.3" footer="0.3"/>
</x:worksheet>
</file>